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5 BOLETÍN ESTADÍSTICAS PORTUARIAS/CUADROS Y GRÁFICOS ANALISIS ESTADISTICAS PORTUARIAS/"/>
    </mc:Choice>
  </mc:AlternateContent>
  <xr:revisionPtr revIDLastSave="0" documentId="13_ncr:1_{7E0B4971-0FEE-D34E-A52F-620FFF5AA733}" xr6:coauthVersionLast="47" xr6:coauthVersionMax="47" xr10:uidLastSave="{00000000-0000-0000-0000-000000000000}"/>
  <bookViews>
    <workbookView xWindow="-38400" yWindow="7700" windowWidth="38400" windowHeight="21100" activeTab="6" xr2:uid="{00000000-000D-0000-FFFF-FFFF00000000}"/>
  </bookViews>
  <sheets>
    <sheet name="4.1" sheetId="3" r:id="rId1"/>
    <sheet name="GRAFICO 19" sheetId="4" r:id="rId2"/>
    <sheet name="4.2" sheetId="5" r:id="rId3"/>
    <sheet name="GRAFICO 20" sheetId="6" r:id="rId4"/>
    <sheet name="4.3" sheetId="7" r:id="rId5"/>
    <sheet name="4.4" sheetId="8" r:id="rId6"/>
    <sheet name="GRAFICO 21" sheetId="9" r:id="rId7"/>
  </sheets>
  <definedNames>
    <definedName name="_xlnm.Print_Area" localSheetId="0">'4.1'!$A$1:$N$32</definedName>
    <definedName name="_xlnm.Print_Area" localSheetId="2">'4.2'!$A$1:$O$31</definedName>
    <definedName name="_xlnm.Print_Area" localSheetId="4">'4.3'!$A$1:$O$33</definedName>
    <definedName name="_xlnm.Print_Area" localSheetId="5">'4.4'!$A$1:$N$34</definedName>
    <definedName name="_xlnm.Print_Area" localSheetId="1">'GRAFICO 19'!$E$2:$N$28</definedName>
    <definedName name="_xlnm.Print_Area" localSheetId="3">'GRAFICO 20'!$E$2:$N$28</definedName>
    <definedName name="_xlnm.Print_Area" localSheetId="6">'GRAFICO 21'!$C$2:$M$28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K6" i="7"/>
  <c r="L6" i="7"/>
  <c r="M6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C10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C12" i="7"/>
  <c r="D12" i="7"/>
  <c r="E12" i="7"/>
  <c r="F12" i="7"/>
  <c r="G12" i="7"/>
  <c r="H12" i="7"/>
  <c r="I12" i="7"/>
  <c r="J12" i="7"/>
  <c r="C13" i="7"/>
  <c r="D13" i="7"/>
  <c r="E13" i="7"/>
  <c r="F13" i="7"/>
  <c r="G13" i="7"/>
  <c r="H13" i="7"/>
  <c r="I13" i="7"/>
  <c r="J13" i="7"/>
  <c r="K13" i="7"/>
  <c r="L13" i="7"/>
  <c r="M13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C16" i="7"/>
  <c r="D16" i="7"/>
  <c r="E16" i="7"/>
  <c r="F16" i="7"/>
  <c r="G16" i="7"/>
  <c r="H16" i="7"/>
  <c r="I16" i="7"/>
  <c r="J16" i="7"/>
  <c r="K16" i="7"/>
  <c r="L16" i="7"/>
  <c r="M16" i="7"/>
  <c r="C17" i="7"/>
  <c r="D17" i="7"/>
  <c r="E17" i="7"/>
  <c r="F17" i="7"/>
  <c r="G17" i="7"/>
  <c r="H17" i="7"/>
  <c r="I17" i="7"/>
  <c r="J17" i="7"/>
  <c r="K17" i="7"/>
  <c r="L17" i="7"/>
  <c r="M17" i="7"/>
  <c r="C18" i="7"/>
  <c r="D18" i="7"/>
  <c r="E18" i="7"/>
  <c r="F18" i="7"/>
  <c r="G18" i="7"/>
  <c r="H18" i="7"/>
  <c r="I18" i="7"/>
  <c r="J18" i="7"/>
  <c r="K18" i="7"/>
  <c r="L18" i="7"/>
  <c r="M18" i="7"/>
  <c r="C19" i="7"/>
  <c r="D19" i="7"/>
  <c r="E19" i="7"/>
  <c r="F19" i="7"/>
  <c r="G19" i="7"/>
  <c r="H19" i="7"/>
  <c r="I19" i="7"/>
  <c r="J19" i="7"/>
  <c r="K19" i="7"/>
  <c r="L19" i="7"/>
  <c r="M19" i="7"/>
  <c r="C20" i="7"/>
  <c r="D20" i="7"/>
  <c r="E20" i="7"/>
  <c r="F20" i="7"/>
  <c r="G20" i="7"/>
  <c r="H20" i="7"/>
  <c r="I20" i="7"/>
  <c r="J20" i="7"/>
  <c r="K20" i="7"/>
  <c r="L20" i="7"/>
  <c r="M20" i="7"/>
  <c r="C21" i="7"/>
  <c r="D21" i="7"/>
  <c r="E21" i="7"/>
  <c r="F21" i="7"/>
  <c r="G21" i="7"/>
  <c r="H21" i="7"/>
  <c r="I21" i="7"/>
  <c r="J21" i="7"/>
  <c r="K21" i="7"/>
  <c r="L21" i="7"/>
  <c r="M21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F26" i="7"/>
  <c r="G26" i="7"/>
  <c r="H26" i="7"/>
  <c r="I26" i="7"/>
  <c r="J26" i="7"/>
  <c r="K26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C29" i="7"/>
  <c r="D29" i="7"/>
  <c r="E29" i="7"/>
  <c r="F29" i="7"/>
  <c r="G29" i="7"/>
  <c r="H29" i="7"/>
  <c r="I29" i="7"/>
  <c r="J29" i="7"/>
  <c r="K29" i="7"/>
  <c r="L29" i="7"/>
  <c r="M29" i="7"/>
  <c r="J30" i="7"/>
  <c r="K30" i="7"/>
  <c r="L30" i="7"/>
  <c r="M30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4" i="7"/>
  <c r="B25" i="7"/>
  <c r="B26" i="7"/>
  <c r="B27" i="7"/>
  <c r="B28" i="7"/>
  <c r="B29" i="7"/>
  <c r="B6" i="7"/>
  <c r="N6" i="7" s="1"/>
  <c r="C27" i="6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6" i="5"/>
  <c r="O31" i="5" s="1"/>
  <c r="N7" i="5"/>
  <c r="N8" i="5"/>
  <c r="N9" i="5"/>
  <c r="N10" i="5"/>
  <c r="N31" i="5" s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6" i="5"/>
  <c r="C31" i="5"/>
  <c r="D31" i="5"/>
  <c r="E31" i="5"/>
  <c r="F31" i="5"/>
  <c r="G31" i="5"/>
  <c r="H31" i="5"/>
  <c r="I31" i="5"/>
  <c r="J31" i="5"/>
  <c r="K31" i="5"/>
  <c r="L31" i="5"/>
  <c r="M31" i="5"/>
  <c r="B31" i="5"/>
  <c r="C27" i="4" l="1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O7" i="3"/>
  <c r="O6" i="3"/>
  <c r="C31" i="3"/>
  <c r="D31" i="3"/>
  <c r="E31" i="3"/>
  <c r="F31" i="3"/>
  <c r="G31" i="3"/>
  <c r="H31" i="3"/>
  <c r="I31" i="3"/>
  <c r="J31" i="3"/>
  <c r="K31" i="3"/>
  <c r="L31" i="3"/>
  <c r="M31" i="3"/>
  <c r="N31" i="3"/>
  <c r="B3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 l="1"/>
  <c r="B17" i="9"/>
  <c r="C31" i="8" l="1"/>
  <c r="D31" i="8"/>
  <c r="E31" i="8"/>
  <c r="F31" i="8"/>
  <c r="G31" i="8"/>
  <c r="H31" i="8"/>
  <c r="I31" i="8"/>
  <c r="J31" i="8"/>
  <c r="K31" i="8"/>
  <c r="L31" i="8"/>
  <c r="M31" i="8"/>
  <c r="B31" i="8"/>
  <c r="N30" i="7"/>
  <c r="P9" i="3"/>
  <c r="P10" i="3"/>
  <c r="P13" i="3"/>
  <c r="P14" i="3"/>
  <c r="P17" i="3"/>
  <c r="P18" i="3"/>
  <c r="P21" i="3"/>
  <c r="P22" i="3"/>
  <c r="P25" i="3"/>
  <c r="P26" i="3"/>
  <c r="P29" i="3"/>
  <c r="P30" i="3"/>
  <c r="P7" i="3"/>
  <c r="P8" i="3"/>
  <c r="P11" i="3"/>
  <c r="P12" i="3"/>
  <c r="P15" i="3"/>
  <c r="P16" i="3"/>
  <c r="P19" i="3"/>
  <c r="P20" i="3"/>
  <c r="P23" i="3"/>
  <c r="P24" i="3"/>
  <c r="P27" i="3"/>
  <c r="P28" i="3"/>
  <c r="P6" i="3"/>
  <c r="N31" i="8" l="1"/>
  <c r="N29" i="7"/>
  <c r="N25" i="7"/>
  <c r="N21" i="7"/>
  <c r="N17" i="7"/>
  <c r="N13" i="7"/>
  <c r="N8" i="7"/>
  <c r="N26" i="7"/>
  <c r="N18" i="7"/>
  <c r="N22" i="7"/>
  <c r="N27" i="7"/>
  <c r="N23" i="7"/>
  <c r="N15" i="7"/>
  <c r="N10" i="7"/>
  <c r="N19" i="7"/>
  <c r="N14" i="7"/>
  <c r="N28" i="7"/>
  <c r="N24" i="7"/>
  <c r="N20" i="7"/>
  <c r="N16" i="7"/>
  <c r="N11" i="7"/>
  <c r="N7" i="7"/>
  <c r="N12" i="7"/>
  <c r="N9" i="7"/>
  <c r="B14" i="9"/>
  <c r="C12" i="9" l="1"/>
  <c r="B18" i="9"/>
  <c r="P31" i="3" l="1"/>
</calcChain>
</file>

<file path=xl/sharedStrings.xml><?xml version="1.0" encoding="utf-8"?>
<sst xmlns="http://schemas.openxmlformats.org/spreadsheetml/2006/main" count="245" uniqueCount="94">
  <si>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</si>
  <si>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</si>
  <si>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</si>
  <si>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</si>
  <si>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</si>
  <si>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</si>
  <si>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</si>
  <si>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</si>
  <si>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</si>
  <si>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</si>
  <si>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</si>
  <si>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</si>
  <si>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AUTORIDAD MARÍTIMA </t>
  </si>
  <si>
    <t>AUTORIDAD MARÍTIMA</t>
  </si>
  <si>
    <t>Total</t>
  </si>
  <si>
    <t>MOVILIZADOR</t>
  </si>
  <si>
    <t>CHOFER</t>
  </si>
  <si>
    <t>TARJADOR</t>
  </si>
  <si>
    <t>TRACKISTA</t>
  </si>
  <si>
    <t>TOTAL</t>
  </si>
  <si>
    <t>ARI</t>
  </si>
  <si>
    <t>IQU</t>
  </si>
  <si>
    <t>PTC</t>
  </si>
  <si>
    <t>TOC</t>
  </si>
  <si>
    <t>MEJ</t>
  </si>
  <si>
    <t>ANT</t>
  </si>
  <si>
    <t>CHA</t>
  </si>
  <si>
    <t>CAL</t>
  </si>
  <si>
    <t>HUA</t>
  </si>
  <si>
    <t>COQ</t>
  </si>
  <si>
    <t>QUI</t>
  </si>
  <si>
    <t>VAL</t>
  </si>
  <si>
    <t>SNO</t>
  </si>
  <si>
    <t>LIR</t>
  </si>
  <si>
    <t>TAL</t>
  </si>
  <si>
    <t>VIC</t>
  </si>
  <si>
    <t>CRN</t>
  </si>
  <si>
    <t>COR</t>
  </si>
  <si>
    <t>CAB</t>
  </si>
  <si>
    <t>PMO</t>
  </si>
  <si>
    <t>CAS</t>
  </si>
  <si>
    <t>CHB</t>
  </si>
  <si>
    <t>PAR</t>
  </si>
  <si>
    <t>NAT</t>
  </si>
  <si>
    <t>Arica</t>
  </si>
  <si>
    <t>Patache</t>
  </si>
  <si>
    <t>Tocopilla</t>
  </si>
  <si>
    <t>Mejillones</t>
  </si>
  <si>
    <t>Antofagasta</t>
  </si>
  <si>
    <t>Caldera</t>
  </si>
  <si>
    <t>Huasco</t>
  </si>
  <si>
    <t>Coquimbo</t>
  </si>
  <si>
    <t>Quintero</t>
  </si>
  <si>
    <t>San Antonio</t>
  </si>
  <si>
    <t>Talcahuano</t>
  </si>
  <si>
    <t>San Vicente</t>
  </si>
  <si>
    <t>Coronel</t>
  </si>
  <si>
    <t>Corral</t>
  </si>
  <si>
    <t>Calbuco</t>
  </si>
  <si>
    <t>Puerto Montt</t>
  </si>
  <si>
    <t>Castro</t>
  </si>
  <si>
    <t>Chacabuco</t>
  </si>
  <si>
    <t>Puerto Natales</t>
  </si>
  <si>
    <t>Punta Arenas</t>
  </si>
  <si>
    <t>Iquique</t>
  </si>
  <si>
    <t>PROMEDIO</t>
  </si>
  <si>
    <t>TRINCADOR</t>
  </si>
  <si>
    <t>OTRO</t>
  </si>
  <si>
    <t>4.1.- Número de turnos efectuados por trabajadores portuarios por mes y Autoridad Marítima.</t>
  </si>
  <si>
    <t>4.2.- Número de trabajadores portuarios que realizaron al menos un turno por mes y Autoridad Marítima.</t>
  </si>
  <si>
    <t>4.4.- Número de turnos por función del trabajador según Autoridad Marítima.</t>
  </si>
  <si>
    <t>4.3.- Promedio de trabajadores portuarios por turno por mes según Autoridad Marítima.</t>
  </si>
  <si>
    <t>Nota 1: Este cuadro muestra el número de Turnos que han efectuado los Trabajadores Portuarios por Puerto.</t>
  </si>
  <si>
    <t>Nota1:</t>
  </si>
  <si>
    <t>OFICINISTA</t>
  </si>
  <si>
    <t>OPERADOR PORTACONTENEDOR</t>
  </si>
  <si>
    <t>SUPERVISOR (a)</t>
  </si>
  <si>
    <t>HORQUILLERO (b)</t>
  </si>
  <si>
    <t>(a) Considera supervisor tierra y supervisor nave.</t>
  </si>
  <si>
    <t>(b) Considera horquilleros, horquillero de tierra y horquillero madera.</t>
  </si>
  <si>
    <t>Nota 2: Información corresponde a Trabajadores Portuarios, principalmente eventuales, autorizados por Directemar.</t>
  </si>
  <si>
    <t xml:space="preserve">          (a) Considera supervisor tierra y supervisor nave.</t>
  </si>
  <si>
    <t xml:space="preserve">          (b) Considera horquilleros, horquillero de tierra y horquillero madera.</t>
  </si>
  <si>
    <t>OPERADOR RTG</t>
  </si>
  <si>
    <t>Puerto Williams</t>
  </si>
  <si>
    <t>WIL</t>
  </si>
  <si>
    <t>GRUERO</t>
  </si>
  <si>
    <t>Valparaiso</t>
  </si>
  <si>
    <t>Lirquen</t>
  </si>
  <si>
    <t>Año 2023</t>
  </si>
  <si>
    <t>Chanaral</t>
  </si>
  <si>
    <t>Gráfico 21: Porcentaje de trabajadores portuarios que hicieron turno según función. Año 2023</t>
  </si>
  <si>
    <t xml:space="preserve">Gráfico 19: Número de turnos por Autoridad Marítima. </t>
  </si>
  <si>
    <t>Gráfico 20: Número de trabajadores portuarios que realizan al menos un turno por mes, en promedio según Autoridad Marítima.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</si>
</sst>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 * #,##0_ ;_ * \-#,##0_ ;_ * &quot;-&quot;_ ;_ @_ "/>
    <numFmt numFmtId="165" formatCode="_-* #,##0_-;\-* #,##0_-;_-* &quot;-&quot;??_-;_-@_-"/>
    <numFmt numFmtId="166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2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165" fontId="3" fillId="2" borderId="1" xfId="1" applyNumberFormat="1" applyFont="1" applyFill="1" applyBorder="1" applyAlignment="1">
      <alignment horizontal="left" wrapText="1"/>
    </xf>
    <xf numFmtId="0" fontId="7" fillId="2" borderId="1" xfId="0" applyFont="1" applyFill="1" applyBorder="1"/>
    <xf numFmtId="41" fontId="7" fillId="2" borderId="1" xfId="0" applyNumberFormat="1" applyFont="1" applyFill="1" applyBorder="1"/>
    <xf numFmtId="164" fontId="6" fillId="2" borderId="1" xfId="0" applyNumberFormat="1" applyFont="1" applyFill="1" applyBorder="1"/>
    <xf numFmtId="41" fontId="6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3" fontId="6" fillId="2" borderId="0" xfId="0" applyNumberFormat="1" applyFont="1" applyFill="1"/>
    <xf numFmtId="0" fontId="6" fillId="2" borderId="0" xfId="0" applyFont="1" applyFill="1"/>
    <xf numFmtId="165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165" fontId="6" fillId="2" borderId="0" xfId="0" applyNumberFormat="1" applyFont="1" applyFill="1"/>
    <xf numFmtId="0" fontId="6" fillId="2" borderId="0" xfId="0" applyFont="1" applyFill="1" applyAlignment="1">
      <alignment horizontal="left" wrapText="1"/>
    </xf>
    <xf numFmtId="0" fontId="0" fillId="2" borderId="0" xfId="0" applyFill="1"/>
    <xf numFmtId="0" fontId="9" fillId="2" borderId="0" xfId="0" applyFont="1" applyFill="1"/>
    <xf numFmtId="41" fontId="10" fillId="2" borderId="0" xfId="0" applyNumberFormat="1" applyFont="1" applyFill="1"/>
    <xf numFmtId="3" fontId="11" fillId="2" borderId="0" xfId="0" applyNumberFormat="1" applyFont="1" applyFill="1"/>
    <xf numFmtId="0" fontId="12" fillId="0" borderId="0" xfId="0" applyFont="1" applyAlignment="1">
      <alignment horizontal="center" vertical="center" readingOrder="1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 applyAlignment="1">
      <alignment horizontal="right"/>
    </xf>
    <xf numFmtId="41" fontId="7" fillId="2" borderId="1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41" fontId="10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vertical="center" readingOrder="1"/>
    </xf>
    <xf numFmtId="0" fontId="7" fillId="2" borderId="0" xfId="0" applyFont="1" applyFill="1"/>
    <xf numFmtId="3" fontId="7" fillId="2" borderId="1" xfId="0" applyNumberFormat="1" applyFont="1" applyFill="1" applyBorder="1" applyAlignment="1">
      <alignment horizontal="center"/>
    </xf>
    <xf numFmtId="41" fontId="6" fillId="2" borderId="1" xfId="0" applyNumberFormat="1" applyFont="1" applyFill="1" applyBorder="1" applyAlignment="1">
      <alignment horizontal="right"/>
    </xf>
    <xf numFmtId="9" fontId="0" fillId="2" borderId="0" xfId="3" applyFont="1" applyFill="1"/>
    <xf numFmtId="0" fontId="1" fillId="2" borderId="0" xfId="0" applyFont="1" applyFill="1"/>
    <xf numFmtId="165" fontId="7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41" fontId="5" fillId="2" borderId="1" xfId="2" applyNumberFormat="1" applyFont="1" applyFill="1" applyBorder="1" applyAlignment="1">
      <alignment horizontal="right" wrapText="1"/>
    </xf>
    <xf numFmtId="10" fontId="0" fillId="2" borderId="0" xfId="3" applyNumberFormat="1" applyFont="1" applyFill="1"/>
    <xf numFmtId="41" fontId="6" fillId="2" borderId="1" xfId="0" applyNumberFormat="1" applyFont="1" applyFill="1" applyBorder="1"/>
    <xf numFmtId="0" fontId="14" fillId="2" borderId="0" xfId="2" applyFont="1" applyFill="1" applyAlignment="1">
      <alignment horizontal="left" vertical="center" wrapText="1"/>
    </xf>
    <xf numFmtId="166" fontId="9" fillId="2" borderId="0" xfId="3" applyNumberFormat="1" applyFont="1" applyFill="1" applyBorder="1"/>
    <xf numFmtId="0" fontId="14" fillId="2" borderId="0" xfId="0" applyFont="1" applyFill="1"/>
    <xf numFmtId="3" fontId="15" fillId="2" borderId="0" xfId="0" applyNumberFormat="1" applyFont="1" applyFill="1"/>
    <xf numFmtId="0" fontId="10" fillId="2" borderId="0" xfId="2" applyFont="1" applyFill="1" applyAlignment="1">
      <alignment horizontal="center" vertical="center" wrapText="1"/>
    </xf>
    <xf numFmtId="3" fontId="9" fillId="2" borderId="0" xfId="0" applyNumberFormat="1" applyFont="1" applyFill="1"/>
    <xf numFmtId="9" fontId="9" fillId="2" borderId="0" xfId="3" applyFont="1" applyFill="1" applyBorder="1"/>
    <xf numFmtId="0" fontId="16" fillId="0" borderId="0" xfId="0" applyFont="1" applyAlignment="1">
      <alignment horizontal="center" vertical="center" readingOrder="1"/>
    </xf>
    <xf numFmtId="0" fontId="6" fillId="2" borderId="0" xfId="0" applyFont="1" applyFill="1" applyAlignment="1">
      <alignment horizontal="left" wrapText="1"/>
    </xf>
    <xf numFmtId="166" fontId="14" fillId="2" borderId="0" xfId="0" applyNumberFormat="1" applyFont="1" applyFill="1"/>
  </cellXfs>
  <cellStyles count="4">
    <cellStyle name="Normal" xfId="0" builtinId="0"/>
    <cellStyle name="Normal_4.1_1" xfId="1" xr:uid="{00000000-0005-0000-0000-000001000000}"/>
    <cellStyle name="Normal_4.5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2147410145162"/>
          <c:y val="0.12503202695126248"/>
          <c:w val="0.8623710429053516"/>
          <c:h val="0.763253997787138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dLbl>
              <c:idx val="10"/>
              <c:layout>
                <c:manualLayout>
                  <c:x val="-6.2357556284179556E-17"/>
                  <c:y val="-1.5122873345935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E0-6C4C-B467-F8BEEDDD179B}"/>
                </c:ext>
              </c:extLst>
            </c:dLbl>
            <c:dLbl>
              <c:idx val="21"/>
              <c:layout>
                <c:manualLayout>
                  <c:x val="0"/>
                  <c:y val="-7.56143667296786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E0-6C4C-B467-F8BEEDDD1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19'!$B$2:$B$26</c:f>
              <c:strCache>
                <c:ptCount val="25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QUI</c:v>
                </c:pt>
                <c:pt idx="11">
                  <c:v>VAL</c:v>
                </c:pt>
                <c:pt idx="12">
                  <c:v>SNO</c:v>
                </c:pt>
                <c:pt idx="13">
                  <c:v>LIR</c:v>
                </c:pt>
                <c:pt idx="14">
                  <c:v>TAL</c:v>
                </c:pt>
                <c:pt idx="15">
                  <c:v>VIC</c:v>
                </c:pt>
                <c:pt idx="16">
                  <c:v>CRN</c:v>
                </c:pt>
                <c:pt idx="17">
                  <c:v>COR</c:v>
                </c:pt>
                <c:pt idx="18">
                  <c:v>PMO</c:v>
                </c:pt>
                <c:pt idx="19">
                  <c:v>CAB</c:v>
                </c:pt>
                <c:pt idx="20">
                  <c:v>CAS</c:v>
                </c:pt>
                <c:pt idx="21">
                  <c:v>CHB</c:v>
                </c:pt>
                <c:pt idx="22">
                  <c:v>NAT</c:v>
                </c:pt>
                <c:pt idx="23">
                  <c:v>PAR</c:v>
                </c:pt>
                <c:pt idx="24">
                  <c:v>WIL</c:v>
                </c:pt>
              </c:strCache>
            </c:strRef>
          </c:cat>
          <c:val>
            <c:numRef>
              <c:f>'GRAFICO 19'!$C$2:$C$26</c:f>
              <c:numCache>
                <c:formatCode>_(* #,##0_);_(* \(#,##0\);_(* "-"_);_(@_)</c:formatCode>
                <c:ptCount val="25"/>
                <c:pt idx="0">
                  <c:v>146850</c:v>
                </c:pt>
                <c:pt idx="1">
                  <c:v>49112</c:v>
                </c:pt>
                <c:pt idx="2">
                  <c:v>931</c:v>
                </c:pt>
                <c:pt idx="3">
                  <c:v>12942</c:v>
                </c:pt>
                <c:pt idx="4">
                  <c:v>147301</c:v>
                </c:pt>
                <c:pt idx="5">
                  <c:v>85807</c:v>
                </c:pt>
                <c:pt idx="6">
                  <c:v>3472</c:v>
                </c:pt>
                <c:pt idx="7">
                  <c:v>12055</c:v>
                </c:pt>
                <c:pt idx="8">
                  <c:v>5341</c:v>
                </c:pt>
                <c:pt idx="9">
                  <c:v>20281</c:v>
                </c:pt>
                <c:pt idx="10">
                  <c:v>23069</c:v>
                </c:pt>
                <c:pt idx="11">
                  <c:v>175214</c:v>
                </c:pt>
                <c:pt idx="12">
                  <c:v>282765</c:v>
                </c:pt>
                <c:pt idx="13">
                  <c:v>129177</c:v>
                </c:pt>
                <c:pt idx="14">
                  <c:v>27997</c:v>
                </c:pt>
                <c:pt idx="15">
                  <c:v>118237</c:v>
                </c:pt>
                <c:pt idx="16">
                  <c:v>207704</c:v>
                </c:pt>
                <c:pt idx="17">
                  <c:v>502</c:v>
                </c:pt>
                <c:pt idx="18">
                  <c:v>50061</c:v>
                </c:pt>
                <c:pt idx="19">
                  <c:v>15947</c:v>
                </c:pt>
                <c:pt idx="20">
                  <c:v>6307</c:v>
                </c:pt>
                <c:pt idx="21">
                  <c:v>10908</c:v>
                </c:pt>
                <c:pt idx="22">
                  <c:v>9376</c:v>
                </c:pt>
                <c:pt idx="23">
                  <c:v>28700</c:v>
                </c:pt>
                <c:pt idx="2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0-6C4C-B467-F8BEEDDD1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shape val="box"/>
        <c:axId val="288142336"/>
        <c:axId val="287918336"/>
        <c:axId val="0"/>
      </c:bar3DChart>
      <c:catAx>
        <c:axId val="2881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Autoridad</a:t>
                </a:r>
                <a:r>
                  <a:rPr lang="en-US" baseline="0"/>
                  <a:t> Marítima</a:t>
                </a:r>
                <a:endParaRPr lang="en-US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87918336"/>
        <c:crosses val="autoZero"/>
        <c:auto val="1"/>
        <c:lblAlgn val="ctr"/>
        <c:lblOffset val="100"/>
        <c:noMultiLvlLbl val="0"/>
      </c:catAx>
      <c:valAx>
        <c:axId val="287918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turnos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8814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15748031496063039" l="0.11811023622047249" r="0.11811023622047249" t="0.15748031496063039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67657614226792"/>
          <c:y val="0.15757753240996686"/>
          <c:w val="0.87961594086453565"/>
          <c:h val="0.702109598729001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20'!$B$2:$B$26</c:f>
              <c:strCache>
                <c:ptCount val="25"/>
                <c:pt idx="0">
                  <c:v>ARI</c:v>
                </c:pt>
                <c:pt idx="1">
                  <c:v>IQU</c:v>
                </c:pt>
                <c:pt idx="2">
                  <c:v>PTC</c:v>
                </c:pt>
                <c:pt idx="3">
                  <c:v>TOC</c:v>
                </c:pt>
                <c:pt idx="4">
                  <c:v>MEJ</c:v>
                </c:pt>
                <c:pt idx="5">
                  <c:v>ANT</c:v>
                </c:pt>
                <c:pt idx="6">
                  <c:v>CHA</c:v>
                </c:pt>
                <c:pt idx="7">
                  <c:v>CAL</c:v>
                </c:pt>
                <c:pt idx="8">
                  <c:v>HUA</c:v>
                </c:pt>
                <c:pt idx="9">
                  <c:v>COQ</c:v>
                </c:pt>
                <c:pt idx="10">
                  <c:v>QUI</c:v>
                </c:pt>
                <c:pt idx="11">
                  <c:v>VAL</c:v>
                </c:pt>
                <c:pt idx="12">
                  <c:v>SNO</c:v>
                </c:pt>
                <c:pt idx="13">
                  <c:v>LIR</c:v>
                </c:pt>
                <c:pt idx="14">
                  <c:v>TAL</c:v>
                </c:pt>
                <c:pt idx="15">
                  <c:v>VIC</c:v>
                </c:pt>
                <c:pt idx="16">
                  <c:v>CRN</c:v>
                </c:pt>
                <c:pt idx="17">
                  <c:v>COR</c:v>
                </c:pt>
                <c:pt idx="18">
                  <c:v>PMO</c:v>
                </c:pt>
                <c:pt idx="19">
                  <c:v>CAB</c:v>
                </c:pt>
                <c:pt idx="20">
                  <c:v>CAS</c:v>
                </c:pt>
                <c:pt idx="21">
                  <c:v>CHB</c:v>
                </c:pt>
                <c:pt idx="22">
                  <c:v>NAT</c:v>
                </c:pt>
                <c:pt idx="23">
                  <c:v>PAR</c:v>
                </c:pt>
                <c:pt idx="24">
                  <c:v>WIL</c:v>
                </c:pt>
              </c:strCache>
            </c:strRef>
          </c:cat>
          <c:val>
            <c:numRef>
              <c:f>'GRAFICO 20'!$C$2:$C$26</c:f>
              <c:numCache>
                <c:formatCode>_(* #,##0_);_(* \(#,##0\);_(* "-"_);_(@_)</c:formatCode>
                <c:ptCount val="25"/>
                <c:pt idx="0">
                  <c:v>565</c:v>
                </c:pt>
                <c:pt idx="1">
                  <c:v>407.91666666666669</c:v>
                </c:pt>
                <c:pt idx="2">
                  <c:v>8.5833333333333339</c:v>
                </c:pt>
                <c:pt idx="3">
                  <c:v>111.66666666666667</c:v>
                </c:pt>
                <c:pt idx="4">
                  <c:v>764.25</c:v>
                </c:pt>
                <c:pt idx="5">
                  <c:v>424.91666666666669</c:v>
                </c:pt>
                <c:pt idx="6">
                  <c:v>41.833333333333336</c:v>
                </c:pt>
                <c:pt idx="7">
                  <c:v>122.33333333333333</c:v>
                </c:pt>
                <c:pt idx="8">
                  <c:v>71.916666666666671</c:v>
                </c:pt>
                <c:pt idx="9">
                  <c:v>186</c:v>
                </c:pt>
                <c:pt idx="10">
                  <c:v>166.33333333333334</c:v>
                </c:pt>
                <c:pt idx="11">
                  <c:v>958.91666666666663</c:v>
                </c:pt>
                <c:pt idx="12">
                  <c:v>1515.6666666666667</c:v>
                </c:pt>
                <c:pt idx="13">
                  <c:v>651.08333333333337</c:v>
                </c:pt>
                <c:pt idx="14">
                  <c:v>177.16666666666666</c:v>
                </c:pt>
                <c:pt idx="15">
                  <c:v>642.58333333333337</c:v>
                </c:pt>
                <c:pt idx="16">
                  <c:v>1088.75</c:v>
                </c:pt>
                <c:pt idx="17">
                  <c:v>6.583333333333333</c:v>
                </c:pt>
                <c:pt idx="18">
                  <c:v>368.75</c:v>
                </c:pt>
                <c:pt idx="19">
                  <c:v>106.08333333333333</c:v>
                </c:pt>
                <c:pt idx="20">
                  <c:v>41.083333333333336</c:v>
                </c:pt>
                <c:pt idx="21">
                  <c:v>98.333333333333329</c:v>
                </c:pt>
                <c:pt idx="22">
                  <c:v>69.5</c:v>
                </c:pt>
                <c:pt idx="23">
                  <c:v>216.66666666666666</c:v>
                </c:pt>
                <c:pt idx="24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2-DC49-A003-9A973563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142848"/>
        <c:axId val="287919488"/>
        <c:axId val="0"/>
      </c:bar3DChart>
      <c:catAx>
        <c:axId val="28814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AUTORIDAD MARÍTIMA</a:t>
                </a:r>
              </a:p>
            </c:rich>
          </c:tx>
          <c:layout>
            <c:manualLayout>
              <c:xMode val="edge"/>
              <c:yMode val="edge"/>
              <c:x val="0.45549180036705933"/>
              <c:y val="0.9413095469328193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287919488"/>
        <c:crosses val="autoZero"/>
        <c:auto val="1"/>
        <c:lblAlgn val="ctr"/>
        <c:lblOffset val="100"/>
        <c:noMultiLvlLbl val="0"/>
      </c:catAx>
      <c:valAx>
        <c:axId val="287919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TURNOS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881428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46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12727602886055"/>
          <c:y val="0.19274016744111916"/>
          <c:w val="0.80810018368413483"/>
          <c:h val="0.7001852087037508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0-BD13-2E4C-8349-2809892569DC}"/>
              </c:ext>
            </c:extLst>
          </c:dPt>
          <c:dPt>
            <c:idx val="1"/>
            <c:bubble3D val="0"/>
            <c:explosion val="6"/>
            <c:extLst>
              <c:ext xmlns:c16="http://schemas.microsoft.com/office/drawing/2014/chart" uri="{C3380CC4-5D6E-409C-BE32-E72D297353CC}">
                <c16:uniqueId val="{00000001-BD13-2E4C-8349-2809892569DC}"/>
              </c:ext>
            </c:extLst>
          </c:dPt>
          <c:dPt>
            <c:idx val="2"/>
            <c:bubble3D val="0"/>
            <c:explosion val="16"/>
            <c:extLst>
              <c:ext xmlns:c16="http://schemas.microsoft.com/office/drawing/2014/chart" uri="{C3380CC4-5D6E-409C-BE32-E72D297353CC}">
                <c16:uniqueId val="{00000002-BD13-2E4C-8349-2809892569DC}"/>
              </c:ext>
            </c:extLst>
          </c:dPt>
          <c:dPt>
            <c:idx val="3"/>
            <c:bubble3D val="0"/>
            <c:explosion val="20"/>
            <c:extLst>
              <c:ext xmlns:c16="http://schemas.microsoft.com/office/drawing/2014/chart" uri="{C3380CC4-5D6E-409C-BE32-E72D297353CC}">
                <c16:uniqueId val="{00000003-BD13-2E4C-8349-2809892569DC}"/>
              </c:ext>
            </c:extLst>
          </c:dPt>
          <c:dPt>
            <c:idx val="4"/>
            <c:bubble3D val="0"/>
            <c:explosion val="21"/>
            <c:extLst>
              <c:ext xmlns:c16="http://schemas.microsoft.com/office/drawing/2014/chart" uri="{C3380CC4-5D6E-409C-BE32-E72D297353CC}">
                <c16:uniqueId val="{00000004-BD13-2E4C-8349-2809892569DC}"/>
              </c:ext>
            </c:extLst>
          </c:dPt>
          <c:dPt>
            <c:idx val="5"/>
            <c:bubble3D val="0"/>
            <c:explosion val="22"/>
            <c:extLst>
              <c:ext xmlns:c16="http://schemas.microsoft.com/office/drawing/2014/chart" uri="{C3380CC4-5D6E-409C-BE32-E72D297353CC}">
                <c16:uniqueId val="{00000005-BD13-2E4C-8349-2809892569DC}"/>
              </c:ext>
            </c:extLst>
          </c:dPt>
          <c:dLbls>
            <c:dLbl>
              <c:idx val="0"/>
              <c:layout>
                <c:manualLayout>
                  <c:x val="-1.6304345500350124E-2"/>
                  <c:y val="-0.222143340953348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3-2E4C-8349-2809892569DC}"/>
                </c:ext>
              </c:extLst>
            </c:dLbl>
            <c:dLbl>
              <c:idx val="1"/>
              <c:layout>
                <c:manualLayout>
                  <c:x val="3.9201629415726664E-5"/>
                  <c:y val="9.60608754550842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3-2E4C-8349-2809892569DC}"/>
                </c:ext>
              </c:extLst>
            </c:dLbl>
            <c:dLbl>
              <c:idx val="2"/>
              <c:layout>
                <c:manualLayout>
                  <c:x val="-2.0444384770852999E-2"/>
                  <c:y val="-1.664549995766658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3-2E4C-8349-2809892569DC}"/>
                </c:ext>
              </c:extLst>
            </c:dLbl>
            <c:dLbl>
              <c:idx val="3"/>
              <c:layout>
                <c:manualLayout>
                  <c:x val="-3.7045539797861697E-4"/>
                  <c:y val="-7.935399204131741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3-2E4C-8349-2809892569DC}"/>
                </c:ext>
              </c:extLst>
            </c:dLbl>
            <c:dLbl>
              <c:idx val="4"/>
              <c:layout>
                <c:manualLayout>
                  <c:x val="-1.3132423349176508E-2"/>
                  <c:y val="4.8721530776394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3-2E4C-8349-2809892569DC}"/>
                </c:ext>
              </c:extLst>
            </c:dLbl>
            <c:dLbl>
              <c:idx val="5"/>
              <c:layout>
                <c:manualLayout>
                  <c:x val="0"/>
                  <c:y val="-5.4307499987548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3-2E4C-8349-2809892569DC}"/>
                </c:ext>
              </c:extLst>
            </c:dLbl>
            <c:dLbl>
              <c:idx val="6"/>
              <c:layout>
                <c:manualLayout>
                  <c:x val="-2.5433067238236448E-2"/>
                  <c:y val="-1.3225158999337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3-2E4C-8349-2809892569DC}"/>
                </c:ext>
              </c:extLst>
            </c:dLbl>
            <c:dLbl>
              <c:idx val="7"/>
              <c:layout>
                <c:manualLayout>
                  <c:x val="-3.6099432972931521E-2"/>
                  <c:y val="-5.22644145288290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3-2E4C-8349-2809892569DC}"/>
                </c:ext>
              </c:extLst>
            </c:dLbl>
            <c:dLbl>
              <c:idx val="8"/>
              <c:layout>
                <c:manualLayout>
                  <c:x val="1.7139675747507167E-2"/>
                  <c:y val="-5.4494364675003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3-2E4C-8349-2809892569DC}"/>
                </c:ext>
              </c:extLst>
            </c:dLbl>
            <c:dLbl>
              <c:idx val="9"/>
              <c:layout>
                <c:manualLayout>
                  <c:x val="-9.8910176464941171E-3"/>
                  <c:y val="-0.115672827424086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3-2E4C-8349-2809892569DC}"/>
                </c:ext>
              </c:extLst>
            </c:dLbl>
            <c:dLbl>
              <c:idx val="10"/>
              <c:layout>
                <c:manualLayout>
                  <c:x val="0.11556985113975649"/>
                  <c:y val="-9.73321978016505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3-2E4C-8349-2809892569DC}"/>
                </c:ext>
              </c:extLst>
            </c:dLbl>
            <c:dLbl>
              <c:idx val="11"/>
              <c:layout>
                <c:manualLayout>
                  <c:x val="2.8686037335141835E-2"/>
                  <c:y val="-7.43586487172974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3-2E4C-8349-2809892569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21'!$A$2:$A$13</c:f>
              <c:strCache>
                <c:ptCount val="12"/>
                <c:pt idx="0">
                  <c:v>MOVILIZADOR</c:v>
                </c:pt>
                <c:pt idx="1">
                  <c:v>CHOFER</c:v>
                </c:pt>
                <c:pt idx="2">
                  <c:v>SUPERVISOR (a)</c:v>
                </c:pt>
                <c:pt idx="3">
                  <c:v>HORQUILLERO (b)</c:v>
                </c:pt>
                <c:pt idx="4">
                  <c:v>TARJADOR</c:v>
                </c:pt>
                <c:pt idx="5">
                  <c:v>OPERADOR PORTACONTENEDOR</c:v>
                </c:pt>
                <c:pt idx="6">
                  <c:v>TRINCADOR</c:v>
                </c:pt>
                <c:pt idx="7">
                  <c:v>TRACKISTA</c:v>
                </c:pt>
                <c:pt idx="8">
                  <c:v>OFICINISTA</c:v>
                </c:pt>
                <c:pt idx="9">
                  <c:v>GRUERO</c:v>
                </c:pt>
                <c:pt idx="10">
                  <c:v>OPERADOR RTG</c:v>
                </c:pt>
                <c:pt idx="11">
                  <c:v>OTRO</c:v>
                </c:pt>
              </c:strCache>
            </c:strRef>
          </c:cat>
          <c:val>
            <c:numRef>
              <c:f>'GRAFICO 21'!$B$2:$B$13</c:f>
              <c:numCache>
                <c:formatCode>_(* #,##0_);_(* \(#,##0\);_(* "-"_);_(@_)</c:formatCode>
                <c:ptCount val="12"/>
                <c:pt idx="0">
                  <c:v>486296</c:v>
                </c:pt>
                <c:pt idx="1">
                  <c:v>122237</c:v>
                </c:pt>
                <c:pt idx="2">
                  <c:v>139393</c:v>
                </c:pt>
                <c:pt idx="3">
                  <c:v>99871</c:v>
                </c:pt>
                <c:pt idx="4">
                  <c:v>83655</c:v>
                </c:pt>
                <c:pt idx="5">
                  <c:v>45221</c:v>
                </c:pt>
                <c:pt idx="6">
                  <c:v>54028</c:v>
                </c:pt>
                <c:pt idx="7">
                  <c:v>59952</c:v>
                </c:pt>
                <c:pt idx="8">
                  <c:v>44966</c:v>
                </c:pt>
                <c:pt idx="9">
                  <c:v>36534</c:v>
                </c:pt>
                <c:pt idx="10">
                  <c:v>20942</c:v>
                </c:pt>
                <c:pt idx="11">
                  <c:v>377085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13-2E4C-8349-2809892569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15748031496063039" l="0.11811023622047249" r="0.19685039370078738" t="0.15748031496063039" header="0.31496062992126173" footer="0.3149606299212617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76200</xdr:rowOff>
    </xdr:from>
    <xdr:to>
      <xdr:col>14</xdr:col>
      <xdr:colOff>673100</xdr:colOff>
      <xdr:row>30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422275</xdr:colOff>
      <xdr:row>2</xdr:row>
      <xdr:rowOff>149224</xdr:rowOff>
    </xdr:from>
    <xdr:to>
      <xdr:col>13</xdr:col>
      <xdr:colOff>612775</xdr:colOff>
      <xdr:row>29</xdr:row>
      <xdr:rowOff>25399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50800</xdr:rowOff>
    </xdr:from>
    <xdr:to>
      <xdr:col>13</xdr:col>
      <xdr:colOff>733425</xdr:colOff>
      <xdr:row>28</xdr:row>
      <xdr:rowOff>12700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04"/>
  <sheetViews>
    <sheetView zoomScale="85" zoomScaleNormal="85" workbookViewId="0">
      <selection activeCell="A5" sqref="A5:O31"/>
    </sheetView>
  </sheetViews>
  <sheetFormatPr baseColWidth="10" defaultColWidth="11.5" defaultRowHeight="13"/>
  <cols>
    <col min="1" max="1" width="22.33203125" style="8" customWidth="1"/>
    <col min="2" max="9" width="8.6640625" style="7" bestFit="1" customWidth="1"/>
    <col min="10" max="10" width="10.33203125" style="7" bestFit="1" customWidth="1"/>
    <col min="11" max="13" width="8.6640625" style="7" bestFit="1" customWidth="1"/>
    <col min="14" max="14" width="10.33203125" style="7" bestFit="1" customWidth="1"/>
    <col min="15" max="15" width="12.1640625" style="7" bestFit="1" customWidth="1"/>
    <col min="16" max="16" width="7.33203125" style="44" bestFit="1" customWidth="1"/>
    <col min="17" max="18" width="11.5" style="8"/>
    <col min="19" max="30" width="6" style="8" bestFit="1" customWidth="1"/>
    <col min="31" max="16384" width="11.5" style="8"/>
  </cols>
  <sheetData>
    <row r="2" spans="1:16">
      <c r="A2" s="6" t="s">
        <v>68</v>
      </c>
    </row>
    <row r="3" spans="1:16">
      <c r="A3" s="6" t="s">
        <v>89</v>
      </c>
    </row>
    <row r="5" spans="1:16" ht="15" customHeight="1">
      <c r="A5" s="9" t="s">
        <v>12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19</v>
      </c>
      <c r="O5" s="9" t="s">
        <v>65</v>
      </c>
    </row>
    <row r="6" spans="1:16" ht="15" customHeight="1">
      <c r="A6" s="1" t="s">
        <v>44</v>
      </c>
      <c r="B6" s="4">
        <v>10391</v>
      </c>
      <c r="C6" s="4">
        <v>10775</v>
      </c>
      <c r="D6" s="4">
        <v>11900</v>
      </c>
      <c r="E6" s="4">
        <v>9746</v>
      </c>
      <c r="F6" s="4">
        <v>12084</v>
      </c>
      <c r="G6" s="4">
        <v>11508</v>
      </c>
      <c r="H6" s="4">
        <v>12599</v>
      </c>
      <c r="I6" s="4">
        <v>14393</v>
      </c>
      <c r="J6" s="4">
        <v>13504</v>
      </c>
      <c r="K6" s="4">
        <v>14152</v>
      </c>
      <c r="L6" s="4">
        <v>12450</v>
      </c>
      <c r="M6" s="4">
        <v>13348</v>
      </c>
      <c r="N6" s="3">
        <v>146850</v>
      </c>
      <c r="O6" s="3">
        <f>AVERAGE(B6:M6)</f>
        <v>12237.5</v>
      </c>
      <c r="P6" s="44">
        <f t="shared" ref="P6:P31" si="0">N6/$N$31</f>
        <v>9.3524309314855628E-2</v>
      </c>
    </row>
    <row r="7" spans="1:16" ht="15" customHeight="1">
      <c r="A7" s="1" t="s">
        <v>64</v>
      </c>
      <c r="B7" s="4">
        <v>5242</v>
      </c>
      <c r="C7" s="4">
        <v>5858</v>
      </c>
      <c r="D7" s="4">
        <v>5193</v>
      </c>
      <c r="E7" s="4">
        <v>2830</v>
      </c>
      <c r="F7" s="4">
        <v>2140</v>
      </c>
      <c r="G7" s="4">
        <v>3726</v>
      </c>
      <c r="H7" s="4">
        <v>1950</v>
      </c>
      <c r="I7" s="4">
        <v>2650</v>
      </c>
      <c r="J7" s="4">
        <v>3637</v>
      </c>
      <c r="K7" s="4">
        <v>5539</v>
      </c>
      <c r="L7" s="4">
        <v>4882</v>
      </c>
      <c r="M7" s="4">
        <v>5465</v>
      </c>
      <c r="N7" s="3">
        <v>49112</v>
      </c>
      <c r="O7" s="3">
        <f>AVERAGE(B7:M7)</f>
        <v>4092.6666666666665</v>
      </c>
      <c r="P7" s="44">
        <f t="shared" si="0"/>
        <v>3.1277942656255969E-2</v>
      </c>
    </row>
    <row r="8" spans="1:16" ht="15" customHeight="1">
      <c r="A8" s="1" t="s">
        <v>45</v>
      </c>
      <c r="B8" s="4">
        <v>92</v>
      </c>
      <c r="C8" s="4">
        <v>99</v>
      </c>
      <c r="D8" s="4">
        <v>84</v>
      </c>
      <c r="E8" s="4">
        <v>45</v>
      </c>
      <c r="F8" s="4">
        <v>63</v>
      </c>
      <c r="G8" s="4">
        <v>51</v>
      </c>
      <c r="H8" s="4">
        <v>66</v>
      </c>
      <c r="I8" s="4">
        <v>74</v>
      </c>
      <c r="J8" s="4">
        <v>44</v>
      </c>
      <c r="K8" s="4">
        <v>73</v>
      </c>
      <c r="L8" s="4">
        <v>107</v>
      </c>
      <c r="M8" s="4">
        <v>133</v>
      </c>
      <c r="N8" s="3">
        <v>931</v>
      </c>
      <c r="O8" s="3">
        <f t="shared" ref="O8:O30" si="1">AVERAGE(B8:M8)</f>
        <v>77.583333333333329</v>
      </c>
      <c r="P8" s="44">
        <f t="shared" si="0"/>
        <v>5.929256518360952E-4</v>
      </c>
    </row>
    <row r="9" spans="1:16" ht="15" customHeight="1">
      <c r="A9" s="1" t="s">
        <v>46</v>
      </c>
      <c r="B9" s="4">
        <v>755</v>
      </c>
      <c r="C9" s="4">
        <v>1781</v>
      </c>
      <c r="D9" s="4">
        <v>1981</v>
      </c>
      <c r="E9" s="4">
        <v>454</v>
      </c>
      <c r="F9" s="4">
        <v>910</v>
      </c>
      <c r="G9" s="4">
        <v>1295</v>
      </c>
      <c r="H9" s="4">
        <v>515</v>
      </c>
      <c r="I9" s="4">
        <v>587</v>
      </c>
      <c r="J9" s="4">
        <v>1222</v>
      </c>
      <c r="K9" s="4">
        <v>1280</v>
      </c>
      <c r="L9" s="4">
        <v>1236</v>
      </c>
      <c r="M9" s="4">
        <v>926</v>
      </c>
      <c r="N9" s="3">
        <v>12942</v>
      </c>
      <c r="O9" s="3">
        <f t="shared" si="1"/>
        <v>1078.5</v>
      </c>
      <c r="P9" s="44">
        <f t="shared" si="0"/>
        <v>8.2423671171458057E-3</v>
      </c>
    </row>
    <row r="10" spans="1:16" ht="15" customHeight="1">
      <c r="A10" s="1" t="s">
        <v>47</v>
      </c>
      <c r="B10" s="4">
        <v>10788</v>
      </c>
      <c r="C10" s="4">
        <v>6624</v>
      </c>
      <c r="D10" s="4">
        <v>12556</v>
      </c>
      <c r="E10" s="4">
        <v>948</v>
      </c>
      <c r="F10" s="4">
        <v>14359</v>
      </c>
      <c r="G10" s="4">
        <v>15965</v>
      </c>
      <c r="H10" s="4">
        <v>17587</v>
      </c>
      <c r="I10" s="4">
        <v>18066</v>
      </c>
      <c r="J10" s="4">
        <v>12460</v>
      </c>
      <c r="K10" s="4">
        <v>14971</v>
      </c>
      <c r="L10" s="4">
        <v>12328</v>
      </c>
      <c r="M10" s="4">
        <v>10649</v>
      </c>
      <c r="N10" s="3">
        <v>147301</v>
      </c>
      <c r="O10" s="3">
        <f t="shared" si="1"/>
        <v>12275.083333333334</v>
      </c>
      <c r="P10" s="44">
        <f t="shared" si="0"/>
        <v>9.3811537530728961E-2</v>
      </c>
    </row>
    <row r="11" spans="1:16" ht="15" customHeight="1">
      <c r="A11" s="1" t="s">
        <v>48</v>
      </c>
      <c r="B11" s="4">
        <v>7703</v>
      </c>
      <c r="C11" s="4">
        <v>7710</v>
      </c>
      <c r="D11" s="4">
        <v>8174</v>
      </c>
      <c r="E11" s="4">
        <v>8121</v>
      </c>
      <c r="F11" s="4">
        <v>6667</v>
      </c>
      <c r="G11" s="4">
        <v>6063</v>
      </c>
      <c r="H11" s="4">
        <v>7310</v>
      </c>
      <c r="I11" s="4">
        <v>7618</v>
      </c>
      <c r="J11" s="4">
        <v>6692</v>
      </c>
      <c r="K11" s="4">
        <v>6168</v>
      </c>
      <c r="L11" s="4">
        <v>6102</v>
      </c>
      <c r="M11" s="4">
        <v>7479</v>
      </c>
      <c r="N11" s="3">
        <v>85807</v>
      </c>
      <c r="O11" s="3">
        <f t="shared" si="1"/>
        <v>7150.583333333333</v>
      </c>
      <c r="P11" s="44">
        <f t="shared" si="0"/>
        <v>5.4647874765950399E-2</v>
      </c>
    </row>
    <row r="12" spans="1:16" ht="15" customHeight="1">
      <c r="A12" s="1" t="s">
        <v>90</v>
      </c>
      <c r="B12" s="4">
        <v>290</v>
      </c>
      <c r="C12" s="4">
        <v>308</v>
      </c>
      <c r="D12" s="4">
        <v>186</v>
      </c>
      <c r="E12" s="4">
        <v>260</v>
      </c>
      <c r="F12" s="4">
        <v>545</v>
      </c>
      <c r="G12" s="4">
        <v>335</v>
      </c>
      <c r="H12" s="4">
        <v>805</v>
      </c>
      <c r="I12" s="4">
        <v>6</v>
      </c>
      <c r="J12" s="4">
        <v>737</v>
      </c>
      <c r="K12" s="4">
        <v>0</v>
      </c>
      <c r="L12" s="4">
        <v>0</v>
      </c>
      <c r="M12" s="4">
        <v>0</v>
      </c>
      <c r="N12" s="3">
        <v>3472</v>
      </c>
      <c r="O12" s="3">
        <f t="shared" si="1"/>
        <v>289.33333333333331</v>
      </c>
      <c r="P12" s="44">
        <f t="shared" si="0"/>
        <v>2.2112114534639342E-3</v>
      </c>
    </row>
    <row r="13" spans="1:16" ht="15" customHeight="1">
      <c r="A13" s="1" t="s">
        <v>49</v>
      </c>
      <c r="B13" s="4">
        <v>2022</v>
      </c>
      <c r="C13" s="4">
        <v>2972</v>
      </c>
      <c r="D13" s="4">
        <v>936</v>
      </c>
      <c r="E13" s="4">
        <v>134</v>
      </c>
      <c r="F13" s="4">
        <v>575</v>
      </c>
      <c r="G13" s="4">
        <v>737</v>
      </c>
      <c r="H13" s="4">
        <v>546</v>
      </c>
      <c r="I13" s="4">
        <v>806</v>
      </c>
      <c r="J13" s="4">
        <v>814</v>
      </c>
      <c r="K13" s="4">
        <v>598</v>
      </c>
      <c r="L13" s="4">
        <v>530</v>
      </c>
      <c r="M13" s="4">
        <v>1385</v>
      </c>
      <c r="N13" s="3">
        <v>12055</v>
      </c>
      <c r="O13" s="3">
        <f t="shared" si="1"/>
        <v>1004.5833333333334</v>
      </c>
      <c r="P13" s="44">
        <f t="shared" si="0"/>
        <v>7.6774637302729626E-3</v>
      </c>
    </row>
    <row r="14" spans="1:16" ht="15" customHeight="1">
      <c r="A14" s="1" t="s">
        <v>50</v>
      </c>
      <c r="B14" s="4">
        <v>452</v>
      </c>
      <c r="C14" s="4">
        <v>522</v>
      </c>
      <c r="D14" s="4">
        <v>597</v>
      </c>
      <c r="E14" s="4">
        <v>471</v>
      </c>
      <c r="F14" s="4">
        <v>496</v>
      </c>
      <c r="G14" s="4">
        <v>365</v>
      </c>
      <c r="H14" s="4">
        <v>591</v>
      </c>
      <c r="I14" s="4">
        <v>391</v>
      </c>
      <c r="J14" s="4">
        <v>265</v>
      </c>
      <c r="K14" s="4">
        <v>423</v>
      </c>
      <c r="L14" s="4">
        <v>378</v>
      </c>
      <c r="M14" s="4">
        <v>390</v>
      </c>
      <c r="N14" s="3">
        <v>5341</v>
      </c>
      <c r="O14" s="3">
        <f t="shared" si="1"/>
        <v>445.08333333333331</v>
      </c>
      <c r="P14" s="44">
        <f t="shared" si="0"/>
        <v>3.4015208447439149E-3</v>
      </c>
    </row>
    <row r="15" spans="1:16" ht="15" customHeight="1">
      <c r="A15" s="1" t="s">
        <v>51</v>
      </c>
      <c r="B15" s="4">
        <v>4669</v>
      </c>
      <c r="C15" s="4">
        <v>177</v>
      </c>
      <c r="D15" s="4">
        <v>28</v>
      </c>
      <c r="E15" s="4">
        <v>489</v>
      </c>
      <c r="F15" s="4">
        <v>1657</v>
      </c>
      <c r="G15" s="4">
        <v>1407</v>
      </c>
      <c r="H15" s="4">
        <v>1862</v>
      </c>
      <c r="I15" s="4">
        <v>2238</v>
      </c>
      <c r="J15" s="4">
        <v>1651</v>
      </c>
      <c r="K15" s="4">
        <v>1306</v>
      </c>
      <c r="L15" s="4">
        <v>2285</v>
      </c>
      <c r="M15" s="4">
        <v>2512</v>
      </c>
      <c r="N15" s="3">
        <v>20281</v>
      </c>
      <c r="O15" s="3">
        <f t="shared" si="1"/>
        <v>1690.0833333333333</v>
      </c>
      <c r="P15" s="44">
        <f t="shared" si="0"/>
        <v>1.291635353908469E-2</v>
      </c>
    </row>
    <row r="16" spans="1:16" ht="15" customHeight="1">
      <c r="A16" s="1" t="s">
        <v>52</v>
      </c>
      <c r="B16" s="4">
        <v>649</v>
      </c>
      <c r="C16" s="4">
        <v>2290</v>
      </c>
      <c r="D16" s="4">
        <v>2818</v>
      </c>
      <c r="E16" s="4">
        <v>1559</v>
      </c>
      <c r="F16" s="4">
        <v>1804</v>
      </c>
      <c r="G16" s="4">
        <v>1310</v>
      </c>
      <c r="H16" s="4">
        <v>1711</v>
      </c>
      <c r="I16" s="4">
        <v>2090</v>
      </c>
      <c r="J16" s="4">
        <v>1776</v>
      </c>
      <c r="K16" s="4">
        <v>1818</v>
      </c>
      <c r="L16" s="4">
        <v>2218</v>
      </c>
      <c r="M16" s="4">
        <v>3026</v>
      </c>
      <c r="N16" s="3">
        <v>23069</v>
      </c>
      <c r="O16" s="3">
        <f t="shared" si="1"/>
        <v>1922.4166666666667</v>
      </c>
      <c r="P16" s="44">
        <f t="shared" si="0"/>
        <v>1.4691946146301697E-2</v>
      </c>
    </row>
    <row r="17" spans="1:16" ht="15" customHeight="1">
      <c r="A17" s="1" t="s">
        <v>87</v>
      </c>
      <c r="B17" s="4">
        <v>15857</v>
      </c>
      <c r="C17" s="4">
        <v>13894</v>
      </c>
      <c r="D17" s="4">
        <v>15933</v>
      </c>
      <c r="E17" s="4">
        <v>14709</v>
      </c>
      <c r="F17" s="4">
        <v>12396</v>
      </c>
      <c r="G17" s="4">
        <v>13592</v>
      </c>
      <c r="H17" s="4">
        <v>15265</v>
      </c>
      <c r="I17" s="4">
        <v>12538</v>
      </c>
      <c r="J17" s="4">
        <v>14158</v>
      </c>
      <c r="K17" s="4">
        <v>15199</v>
      </c>
      <c r="L17" s="4">
        <v>16001</v>
      </c>
      <c r="M17" s="4">
        <v>15672</v>
      </c>
      <c r="N17" s="3">
        <v>175214</v>
      </c>
      <c r="O17" s="3">
        <f t="shared" si="1"/>
        <v>14601.166666666666</v>
      </c>
      <c r="P17" s="44">
        <f t="shared" si="0"/>
        <v>0.11158848030162147</v>
      </c>
    </row>
    <row r="18" spans="1:16" ht="15" customHeight="1">
      <c r="A18" s="1" t="s">
        <v>53</v>
      </c>
      <c r="B18" s="4">
        <v>21040</v>
      </c>
      <c r="C18" s="4">
        <v>18287</v>
      </c>
      <c r="D18" s="4">
        <v>22502</v>
      </c>
      <c r="E18" s="4">
        <v>19459</v>
      </c>
      <c r="F18" s="4">
        <v>24348</v>
      </c>
      <c r="G18" s="4">
        <v>22930</v>
      </c>
      <c r="H18" s="4">
        <v>21556</v>
      </c>
      <c r="I18" s="4">
        <v>27628</v>
      </c>
      <c r="J18" s="4">
        <v>27193</v>
      </c>
      <c r="K18" s="4">
        <v>26766</v>
      </c>
      <c r="L18" s="4">
        <v>26265</v>
      </c>
      <c r="M18" s="4">
        <v>24791</v>
      </c>
      <c r="N18" s="3">
        <v>282765</v>
      </c>
      <c r="O18" s="3">
        <f t="shared" si="1"/>
        <v>23563.75</v>
      </c>
      <c r="P18" s="44">
        <f t="shared" si="0"/>
        <v>0.18008444891668471</v>
      </c>
    </row>
    <row r="19" spans="1:16" ht="15" customHeight="1">
      <c r="A19" s="1" t="s">
        <v>88</v>
      </c>
      <c r="B19" s="4">
        <v>2175</v>
      </c>
      <c r="C19" s="4">
        <v>2620</v>
      </c>
      <c r="D19" s="4">
        <v>10251</v>
      </c>
      <c r="E19" s="4">
        <v>10227</v>
      </c>
      <c r="F19" s="4">
        <v>15234</v>
      </c>
      <c r="G19" s="4">
        <v>11151</v>
      </c>
      <c r="H19" s="4">
        <v>10652</v>
      </c>
      <c r="I19" s="4">
        <v>9454</v>
      </c>
      <c r="J19" s="4">
        <v>9166</v>
      </c>
      <c r="K19" s="4">
        <v>20294</v>
      </c>
      <c r="L19" s="4">
        <v>14455</v>
      </c>
      <c r="M19" s="4">
        <v>13498</v>
      </c>
      <c r="N19" s="3">
        <v>129177</v>
      </c>
      <c r="O19" s="3">
        <f t="shared" si="1"/>
        <v>10764.75</v>
      </c>
      <c r="P19" s="44">
        <f t="shared" si="0"/>
        <v>8.2268911844501899E-2</v>
      </c>
    </row>
    <row r="20" spans="1:16" ht="15" customHeight="1">
      <c r="A20" s="1" t="s">
        <v>54</v>
      </c>
      <c r="B20" s="4">
        <v>2316</v>
      </c>
      <c r="C20" s="4">
        <v>3575</v>
      </c>
      <c r="D20" s="4">
        <v>1485</v>
      </c>
      <c r="E20" s="4">
        <v>2877</v>
      </c>
      <c r="F20" s="4">
        <v>4639</v>
      </c>
      <c r="G20" s="4">
        <v>1966</v>
      </c>
      <c r="H20" s="4">
        <v>2190</v>
      </c>
      <c r="I20" s="4">
        <v>2830</v>
      </c>
      <c r="J20" s="4">
        <v>851</v>
      </c>
      <c r="K20" s="4">
        <v>1173</v>
      </c>
      <c r="L20" s="4">
        <v>1634</v>
      </c>
      <c r="M20" s="4">
        <v>2461</v>
      </c>
      <c r="N20" s="3">
        <v>27997</v>
      </c>
      <c r="O20" s="3">
        <f t="shared" si="1"/>
        <v>2333.0833333333335</v>
      </c>
      <c r="P20" s="44">
        <f t="shared" si="0"/>
        <v>1.7830439822185993E-2</v>
      </c>
    </row>
    <row r="21" spans="1:16" ht="15" customHeight="1">
      <c r="A21" s="1" t="s">
        <v>55</v>
      </c>
      <c r="B21" s="4">
        <v>9198</v>
      </c>
      <c r="C21" s="4">
        <v>8586</v>
      </c>
      <c r="D21" s="4">
        <v>11953</v>
      </c>
      <c r="E21" s="4">
        <v>7952</v>
      </c>
      <c r="F21" s="4">
        <v>10292</v>
      </c>
      <c r="G21" s="4">
        <v>8478</v>
      </c>
      <c r="H21" s="4">
        <v>10681</v>
      </c>
      <c r="I21" s="4">
        <v>12180</v>
      </c>
      <c r="J21" s="4">
        <v>9646</v>
      </c>
      <c r="K21" s="4">
        <v>10162</v>
      </c>
      <c r="L21" s="4">
        <v>8463</v>
      </c>
      <c r="M21" s="4">
        <v>10646</v>
      </c>
      <c r="N21" s="3">
        <v>118237</v>
      </c>
      <c r="O21" s="3">
        <f t="shared" si="1"/>
        <v>9853.0833333333339</v>
      </c>
      <c r="P21" s="44">
        <f t="shared" si="0"/>
        <v>7.5301557783184092E-2</v>
      </c>
    </row>
    <row r="22" spans="1:16" ht="15" customHeight="1">
      <c r="A22" s="1" t="s">
        <v>56</v>
      </c>
      <c r="B22" s="4">
        <v>16028</v>
      </c>
      <c r="C22" s="4">
        <v>14869</v>
      </c>
      <c r="D22" s="4">
        <v>12798</v>
      </c>
      <c r="E22" s="4">
        <v>14211</v>
      </c>
      <c r="F22" s="4">
        <v>20168</v>
      </c>
      <c r="G22" s="4">
        <v>17262</v>
      </c>
      <c r="H22" s="4">
        <v>18430</v>
      </c>
      <c r="I22" s="4">
        <v>18912</v>
      </c>
      <c r="J22" s="4">
        <v>20403</v>
      </c>
      <c r="K22" s="4">
        <v>17015</v>
      </c>
      <c r="L22" s="4">
        <v>17626</v>
      </c>
      <c r="M22" s="4">
        <v>19982</v>
      </c>
      <c r="N22" s="3">
        <v>207704</v>
      </c>
      <c r="O22" s="3">
        <f t="shared" si="1"/>
        <v>17308.666666666668</v>
      </c>
      <c r="P22" s="44">
        <f t="shared" si="0"/>
        <v>0.13228037549835051</v>
      </c>
    </row>
    <row r="23" spans="1:16" ht="15" customHeight="1">
      <c r="A23" s="1" t="s">
        <v>57</v>
      </c>
      <c r="B23" s="4">
        <v>0</v>
      </c>
      <c r="C23" s="4">
        <v>66</v>
      </c>
      <c r="D23" s="4">
        <v>436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3">
        <v>502</v>
      </c>
      <c r="O23" s="3">
        <f t="shared" si="1"/>
        <v>41.833333333333336</v>
      </c>
      <c r="P23" s="44">
        <f t="shared" si="0"/>
        <v>3.1970856844438215E-4</v>
      </c>
    </row>
    <row r="24" spans="1:16" ht="15" customHeight="1">
      <c r="A24" s="1" t="s">
        <v>59</v>
      </c>
      <c r="B24" s="4">
        <v>2940</v>
      </c>
      <c r="C24" s="4">
        <v>4109</v>
      </c>
      <c r="D24" s="4">
        <v>4243</v>
      </c>
      <c r="E24" s="4">
        <v>5521</v>
      </c>
      <c r="F24" s="4">
        <v>4069</v>
      </c>
      <c r="G24" s="4">
        <v>3725</v>
      </c>
      <c r="H24" s="4">
        <v>4306</v>
      </c>
      <c r="I24" s="4">
        <v>4514</v>
      </c>
      <c r="J24" s="4">
        <v>4363</v>
      </c>
      <c r="K24" s="4">
        <v>5028</v>
      </c>
      <c r="L24" s="4">
        <v>2842</v>
      </c>
      <c r="M24" s="4">
        <v>4401</v>
      </c>
      <c r="N24" s="3">
        <v>50061</v>
      </c>
      <c r="O24" s="3">
        <f t="shared" si="1"/>
        <v>4171.75</v>
      </c>
      <c r="P24" s="44">
        <f t="shared" si="0"/>
        <v>3.1882331961940666E-2</v>
      </c>
    </row>
    <row r="25" spans="1:16" ht="15" customHeight="1">
      <c r="A25" s="1" t="s">
        <v>58</v>
      </c>
      <c r="B25" s="4">
        <v>1097</v>
      </c>
      <c r="C25" s="4">
        <v>1005</v>
      </c>
      <c r="D25" s="4">
        <v>1502</v>
      </c>
      <c r="E25" s="4">
        <v>1314</v>
      </c>
      <c r="F25" s="4">
        <v>1683</v>
      </c>
      <c r="G25" s="4">
        <v>978</v>
      </c>
      <c r="H25" s="4">
        <v>1522</v>
      </c>
      <c r="I25" s="4">
        <v>1189</v>
      </c>
      <c r="J25" s="4">
        <v>1349</v>
      </c>
      <c r="K25" s="4">
        <v>1463</v>
      </c>
      <c r="L25" s="4">
        <v>1509</v>
      </c>
      <c r="M25" s="4">
        <v>1336</v>
      </c>
      <c r="N25" s="3">
        <v>15947</v>
      </c>
      <c r="O25" s="3">
        <f t="shared" si="1"/>
        <v>1328.9166666666667</v>
      </c>
      <c r="P25" s="44">
        <f t="shared" si="0"/>
        <v>1.0156160440204308E-2</v>
      </c>
    </row>
    <row r="26" spans="1:16" ht="15" customHeight="1">
      <c r="A26" s="1" t="s">
        <v>60</v>
      </c>
      <c r="B26" s="4">
        <v>425</v>
      </c>
      <c r="C26" s="4">
        <v>447</v>
      </c>
      <c r="D26" s="4">
        <v>473</v>
      </c>
      <c r="E26" s="4">
        <v>407</v>
      </c>
      <c r="F26" s="4">
        <v>615</v>
      </c>
      <c r="G26" s="4">
        <v>593</v>
      </c>
      <c r="H26" s="4">
        <v>602</v>
      </c>
      <c r="I26" s="4">
        <v>618</v>
      </c>
      <c r="J26" s="4">
        <v>558</v>
      </c>
      <c r="K26" s="4">
        <v>533</v>
      </c>
      <c r="L26" s="4">
        <v>503</v>
      </c>
      <c r="M26" s="4">
        <v>533</v>
      </c>
      <c r="N26" s="3">
        <v>6307</v>
      </c>
      <c r="O26" s="3">
        <f t="shared" si="1"/>
        <v>525.58333333333337</v>
      </c>
      <c r="P26" s="44">
        <f t="shared" si="0"/>
        <v>4.0167369346189611E-3</v>
      </c>
    </row>
    <row r="27" spans="1:16" ht="15" customHeight="1">
      <c r="A27" s="1" t="s">
        <v>61</v>
      </c>
      <c r="B27" s="4">
        <v>733</v>
      </c>
      <c r="C27" s="4">
        <v>592</v>
      </c>
      <c r="D27" s="4">
        <v>993</v>
      </c>
      <c r="E27" s="4">
        <v>707</v>
      </c>
      <c r="F27" s="4">
        <v>1048</v>
      </c>
      <c r="G27" s="4">
        <v>878</v>
      </c>
      <c r="H27" s="4">
        <v>1105</v>
      </c>
      <c r="I27" s="4">
        <v>1267</v>
      </c>
      <c r="J27" s="4">
        <v>809</v>
      </c>
      <c r="K27" s="4">
        <v>1127</v>
      </c>
      <c r="L27" s="4">
        <v>694</v>
      </c>
      <c r="M27" s="4">
        <v>955</v>
      </c>
      <c r="N27" s="3">
        <v>10908</v>
      </c>
      <c r="O27" s="3">
        <f t="shared" si="1"/>
        <v>909</v>
      </c>
      <c r="P27" s="44">
        <f t="shared" si="0"/>
        <v>6.9469742322536268E-3</v>
      </c>
    </row>
    <row r="28" spans="1:16" ht="15" customHeight="1">
      <c r="A28" s="1" t="s">
        <v>62</v>
      </c>
      <c r="B28" s="4">
        <v>588</v>
      </c>
      <c r="C28" s="4">
        <v>542</v>
      </c>
      <c r="D28" s="4">
        <v>718</v>
      </c>
      <c r="E28" s="4">
        <v>497</v>
      </c>
      <c r="F28" s="4">
        <v>649</v>
      </c>
      <c r="G28" s="4">
        <v>699</v>
      </c>
      <c r="H28" s="4">
        <v>804</v>
      </c>
      <c r="I28" s="4">
        <v>1077</v>
      </c>
      <c r="J28" s="4">
        <v>964</v>
      </c>
      <c r="K28" s="4">
        <v>928</v>
      </c>
      <c r="L28" s="4">
        <v>952</v>
      </c>
      <c r="M28" s="4">
        <v>958</v>
      </c>
      <c r="N28" s="3">
        <v>9376</v>
      </c>
      <c r="O28" s="3">
        <f t="shared" si="1"/>
        <v>781.33333333333337</v>
      </c>
      <c r="P28" s="44">
        <f t="shared" si="0"/>
        <v>5.9712899158058308E-3</v>
      </c>
    </row>
    <row r="29" spans="1:16" ht="15" customHeight="1">
      <c r="A29" s="1" t="s">
        <v>63</v>
      </c>
      <c r="B29" s="4">
        <v>2198</v>
      </c>
      <c r="C29" s="4">
        <v>2919</v>
      </c>
      <c r="D29" s="4">
        <v>2688</v>
      </c>
      <c r="E29" s="4">
        <v>1407</v>
      </c>
      <c r="F29" s="4">
        <v>1983</v>
      </c>
      <c r="G29" s="4">
        <v>2675</v>
      </c>
      <c r="H29" s="4">
        <v>1502</v>
      </c>
      <c r="I29" s="4">
        <v>3315</v>
      </c>
      <c r="J29" s="4">
        <v>1349</v>
      </c>
      <c r="K29" s="4">
        <v>2707</v>
      </c>
      <c r="L29" s="4">
        <v>2661</v>
      </c>
      <c r="M29" s="4">
        <v>3296</v>
      </c>
      <c r="N29" s="3">
        <v>28700</v>
      </c>
      <c r="O29" s="3">
        <f t="shared" si="1"/>
        <v>2391.6666666666665</v>
      </c>
      <c r="P29" s="44">
        <f t="shared" si="0"/>
        <v>1.8278159191939779E-2</v>
      </c>
    </row>
    <row r="30" spans="1:16" ht="15" customHeight="1">
      <c r="A30" s="1" t="s">
        <v>84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25</v>
      </c>
      <c r="L30" s="4">
        <v>92</v>
      </c>
      <c r="M30" s="4">
        <v>6</v>
      </c>
      <c r="N30" s="3">
        <v>124</v>
      </c>
      <c r="O30" s="3">
        <f t="shared" si="1"/>
        <v>10.333333333333334</v>
      </c>
      <c r="P30" s="44">
        <f t="shared" si="0"/>
        <v>7.8971837623711928E-5</v>
      </c>
    </row>
    <row r="31" spans="1:16" ht="15" customHeight="1">
      <c r="A31" s="10" t="s">
        <v>19</v>
      </c>
      <c r="B31" s="3">
        <f t="shared" ref="B31:O31" si="2">SUM(B6:B30)</f>
        <v>117648</v>
      </c>
      <c r="C31" s="3">
        <f t="shared" si="2"/>
        <v>110627</v>
      </c>
      <c r="D31" s="3">
        <f t="shared" si="2"/>
        <v>130428</v>
      </c>
      <c r="E31" s="3">
        <f t="shared" si="2"/>
        <v>104345</v>
      </c>
      <c r="F31" s="3">
        <f t="shared" si="2"/>
        <v>138424</v>
      </c>
      <c r="G31" s="3">
        <f t="shared" si="2"/>
        <v>127689</v>
      </c>
      <c r="H31" s="3">
        <f t="shared" si="2"/>
        <v>134157</v>
      </c>
      <c r="I31" s="3">
        <f t="shared" si="2"/>
        <v>144441</v>
      </c>
      <c r="J31" s="3">
        <f t="shared" si="2"/>
        <v>133612</v>
      </c>
      <c r="K31" s="3">
        <f t="shared" si="2"/>
        <v>148748</v>
      </c>
      <c r="L31" s="3">
        <f t="shared" si="2"/>
        <v>136213</v>
      </c>
      <c r="M31" s="3">
        <f t="shared" si="2"/>
        <v>143848</v>
      </c>
      <c r="N31" s="3">
        <f t="shared" si="2"/>
        <v>1570180</v>
      </c>
      <c r="O31" s="3">
        <f t="shared" si="2"/>
        <v>130848.33333333333</v>
      </c>
      <c r="P31" s="44">
        <f t="shared" si="0"/>
        <v>1</v>
      </c>
    </row>
    <row r="32" spans="1:16" ht="15" customHeight="1">
      <c r="O32" s="8"/>
      <c r="P32" s="37"/>
    </row>
    <row r="33" spans="1:15" ht="15" customHeight="1">
      <c r="A33" s="11" t="s">
        <v>72</v>
      </c>
    </row>
    <row r="34" spans="1:15" ht="1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5" customHeight="1">
      <c r="O35" s="12"/>
    </row>
    <row r="36" spans="1:15" ht="15" customHeight="1"/>
    <row r="38" spans="1:15" ht="15" customHeight="1"/>
    <row r="39" spans="1:15" ht="15" customHeight="1"/>
    <row r="40" spans="1:15" ht="15" customHeight="1"/>
    <row r="41" spans="1:15" ht="15" customHeight="1"/>
    <row r="42" spans="1:15" ht="15" customHeight="1"/>
    <row r="43" spans="1:15" ht="15" customHeight="1"/>
    <row r="44" spans="1:15" ht="15" customHeight="1"/>
    <row r="45" spans="1:15" ht="15" customHeight="1"/>
    <row r="46" spans="1:15" ht="15" customHeight="1"/>
    <row r="47" spans="1:15" ht="15" customHeight="1"/>
    <row r="48" spans="1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</sheetData>
  <printOptions horizontalCentered="1" verticalCentered="1"/>
  <pageMargins left="0.11811023622047245" right="0.19685039370078741" top="0.15748031496062992" bottom="0.19685039370078741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7"/>
  <sheetViews>
    <sheetView zoomScaleNormal="100" workbookViewId="0">
      <selection activeCell="R14" sqref="R14"/>
    </sheetView>
  </sheetViews>
  <sheetFormatPr baseColWidth="10" defaultRowHeight="15"/>
  <cols>
    <col min="1" max="1" width="10.83203125" style="13"/>
    <col min="2" max="2" width="16.5" style="14" bestFit="1" customWidth="1"/>
    <col min="3" max="3" width="10.83203125" style="14"/>
    <col min="4" max="4" width="4.83203125" style="13" customWidth="1"/>
    <col min="5" max="16384" width="10.83203125" style="13"/>
  </cols>
  <sheetData>
    <row r="1" spans="2:11" ht="18">
      <c r="K1" s="17" t="s">
        <v>92</v>
      </c>
    </row>
    <row r="2" spans="2:11" ht="18">
      <c r="B2" s="14" t="s">
        <v>20</v>
      </c>
      <c r="C2" s="15">
        <v>146850</v>
      </c>
      <c r="K2" s="17" t="s">
        <v>89</v>
      </c>
    </row>
    <row r="3" spans="2:11">
      <c r="B3" s="14" t="s">
        <v>21</v>
      </c>
      <c r="C3" s="15">
        <v>49112</v>
      </c>
    </row>
    <row r="4" spans="2:11">
      <c r="B4" s="14" t="s">
        <v>22</v>
      </c>
      <c r="C4" s="15">
        <v>931</v>
      </c>
    </row>
    <row r="5" spans="2:11">
      <c r="B5" s="14" t="s">
        <v>23</v>
      </c>
      <c r="C5" s="15">
        <v>12942</v>
      </c>
    </row>
    <row r="6" spans="2:11">
      <c r="B6" s="14" t="s">
        <v>24</v>
      </c>
      <c r="C6" s="15">
        <v>147301</v>
      </c>
    </row>
    <row r="7" spans="2:11">
      <c r="B7" s="14" t="s">
        <v>25</v>
      </c>
      <c r="C7" s="15">
        <v>85807</v>
      </c>
    </row>
    <row r="8" spans="2:11">
      <c r="B8" s="14" t="s">
        <v>26</v>
      </c>
      <c r="C8" s="15">
        <v>3472</v>
      </c>
    </row>
    <row r="9" spans="2:11">
      <c r="B9" s="14" t="s">
        <v>27</v>
      </c>
      <c r="C9" s="15">
        <v>12055</v>
      </c>
    </row>
    <row r="10" spans="2:11">
      <c r="B10" s="14" t="s">
        <v>28</v>
      </c>
      <c r="C10" s="15">
        <v>5341</v>
      </c>
    </row>
    <row r="11" spans="2:11">
      <c r="B11" s="14" t="s">
        <v>29</v>
      </c>
      <c r="C11" s="15">
        <v>20281</v>
      </c>
    </row>
    <row r="12" spans="2:11">
      <c r="B12" s="14" t="s">
        <v>30</v>
      </c>
      <c r="C12" s="15">
        <v>23069</v>
      </c>
    </row>
    <row r="13" spans="2:11">
      <c r="B13" s="14" t="s">
        <v>31</v>
      </c>
      <c r="C13" s="15">
        <v>175214</v>
      </c>
    </row>
    <row r="14" spans="2:11">
      <c r="B14" s="14" t="s">
        <v>32</v>
      </c>
      <c r="C14" s="15">
        <v>282765</v>
      </c>
    </row>
    <row r="15" spans="2:11">
      <c r="B15" s="14" t="s">
        <v>33</v>
      </c>
      <c r="C15" s="15">
        <v>129177</v>
      </c>
    </row>
    <row r="16" spans="2:11">
      <c r="B16" s="14" t="s">
        <v>34</v>
      </c>
      <c r="C16" s="15">
        <v>27997</v>
      </c>
    </row>
    <row r="17" spans="2:3">
      <c r="B17" s="14" t="s">
        <v>35</v>
      </c>
      <c r="C17" s="15">
        <v>118237</v>
      </c>
    </row>
    <row r="18" spans="2:3">
      <c r="B18" s="14" t="s">
        <v>36</v>
      </c>
      <c r="C18" s="15">
        <v>207704</v>
      </c>
    </row>
    <row r="19" spans="2:3">
      <c r="B19" s="14" t="s">
        <v>37</v>
      </c>
      <c r="C19" s="15">
        <v>502</v>
      </c>
    </row>
    <row r="20" spans="2:3">
      <c r="B20" s="14" t="s">
        <v>39</v>
      </c>
      <c r="C20" s="15">
        <v>50061</v>
      </c>
    </row>
    <row r="21" spans="2:3">
      <c r="B21" s="14" t="s">
        <v>38</v>
      </c>
      <c r="C21" s="15">
        <v>15947</v>
      </c>
    </row>
    <row r="22" spans="2:3">
      <c r="B22" s="14" t="s">
        <v>40</v>
      </c>
      <c r="C22" s="15">
        <v>6307</v>
      </c>
    </row>
    <row r="23" spans="2:3">
      <c r="B23" s="14" t="s">
        <v>41</v>
      </c>
      <c r="C23" s="15">
        <v>10908</v>
      </c>
    </row>
    <row r="24" spans="2:3">
      <c r="B24" s="14" t="s">
        <v>43</v>
      </c>
      <c r="C24" s="15">
        <v>9376</v>
      </c>
    </row>
    <row r="25" spans="2:3">
      <c r="B25" s="14" t="s">
        <v>42</v>
      </c>
      <c r="C25" s="15">
        <v>28700</v>
      </c>
    </row>
    <row r="26" spans="2:3">
      <c r="B26" s="14" t="s">
        <v>85</v>
      </c>
      <c r="C26" s="15">
        <v>124</v>
      </c>
    </row>
    <row r="27" spans="2:3">
      <c r="C27" s="16">
        <f>SUM(C2:C26)</f>
        <v>1570180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workbookViewId="0">
      <selection activeCell="A5" sqref="A5:O31"/>
    </sheetView>
  </sheetViews>
  <sheetFormatPr baseColWidth="10" defaultColWidth="11.5" defaultRowHeight="13.5" customHeight="1"/>
  <cols>
    <col min="1" max="1" width="22.83203125" style="8" customWidth="1"/>
    <col min="2" max="13" width="6.6640625" style="7" bestFit="1" customWidth="1"/>
    <col min="14" max="14" width="8.6640625" style="7" bestFit="1" customWidth="1"/>
    <col min="15" max="15" width="12.1640625" style="8" bestFit="1" customWidth="1"/>
    <col min="16" max="16384" width="11.5" style="8"/>
  </cols>
  <sheetData>
    <row r="1" spans="1:16" ht="13.5" customHeight="1">
      <c r="B1" s="6"/>
      <c r="O1" s="7"/>
    </row>
    <row r="2" spans="1:16" ht="13.5" customHeight="1">
      <c r="A2" s="6" t="s">
        <v>69</v>
      </c>
      <c r="O2" s="7"/>
    </row>
    <row r="3" spans="1:16" ht="13.5" customHeight="1">
      <c r="A3" s="6" t="s">
        <v>89</v>
      </c>
      <c r="O3" s="7"/>
    </row>
    <row r="4" spans="1:16" ht="13.5" customHeight="1">
      <c r="B4" s="6"/>
      <c r="O4" s="7"/>
    </row>
    <row r="5" spans="1:16" ht="13.5" customHeight="1">
      <c r="A5" s="18" t="s">
        <v>13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19</v>
      </c>
      <c r="O5" s="9" t="s">
        <v>65</v>
      </c>
    </row>
    <row r="6" spans="1:16" ht="13.5" customHeight="1">
      <c r="A6" s="1" t="s">
        <v>44</v>
      </c>
      <c r="B6" s="4">
        <v>507</v>
      </c>
      <c r="C6" s="4">
        <v>513</v>
      </c>
      <c r="D6" s="4">
        <v>538</v>
      </c>
      <c r="E6" s="4">
        <v>540</v>
      </c>
      <c r="F6" s="4">
        <v>539</v>
      </c>
      <c r="G6" s="4">
        <v>560</v>
      </c>
      <c r="H6" s="4">
        <v>576</v>
      </c>
      <c r="I6" s="4">
        <v>590</v>
      </c>
      <c r="J6" s="4">
        <v>592</v>
      </c>
      <c r="K6" s="4">
        <v>603</v>
      </c>
      <c r="L6" s="4">
        <v>612</v>
      </c>
      <c r="M6" s="4">
        <v>610</v>
      </c>
      <c r="N6" s="19">
        <f>SUM(B6:M6)</f>
        <v>6780</v>
      </c>
      <c r="O6" s="20">
        <f>AVERAGE(B6:M6)</f>
        <v>565</v>
      </c>
      <c r="P6" s="21"/>
    </row>
    <row r="7" spans="1:16" ht="13.5" customHeight="1">
      <c r="A7" s="1" t="s">
        <v>64</v>
      </c>
      <c r="B7" s="4">
        <v>454</v>
      </c>
      <c r="C7" s="4">
        <v>461</v>
      </c>
      <c r="D7" s="4">
        <v>439</v>
      </c>
      <c r="E7" s="4">
        <v>430</v>
      </c>
      <c r="F7" s="4">
        <v>243</v>
      </c>
      <c r="G7" s="4">
        <v>447</v>
      </c>
      <c r="H7" s="4">
        <v>291</v>
      </c>
      <c r="I7" s="4">
        <v>253</v>
      </c>
      <c r="J7" s="4">
        <v>486</v>
      </c>
      <c r="K7" s="4">
        <v>478</v>
      </c>
      <c r="L7" s="4">
        <v>463</v>
      </c>
      <c r="M7" s="4">
        <v>450</v>
      </c>
      <c r="N7" s="19">
        <f t="shared" ref="N7:N30" si="0">SUM(B7:M7)</f>
        <v>4895</v>
      </c>
      <c r="O7" s="20">
        <f t="shared" ref="O7:O30" si="1">AVERAGE(B7:M7)</f>
        <v>407.91666666666669</v>
      </c>
      <c r="P7" s="21"/>
    </row>
    <row r="8" spans="1:16" ht="13.5" customHeight="1">
      <c r="A8" s="1" t="s">
        <v>45</v>
      </c>
      <c r="B8" s="4">
        <v>8</v>
      </c>
      <c r="C8" s="4">
        <v>8</v>
      </c>
      <c r="D8" s="4">
        <v>9</v>
      </c>
      <c r="E8" s="4">
        <v>7</v>
      </c>
      <c r="F8" s="4">
        <v>8</v>
      </c>
      <c r="G8" s="4">
        <v>8</v>
      </c>
      <c r="H8" s="4">
        <v>7</v>
      </c>
      <c r="I8" s="4">
        <v>7</v>
      </c>
      <c r="J8" s="4">
        <v>5</v>
      </c>
      <c r="K8" s="4">
        <v>11</v>
      </c>
      <c r="L8" s="4">
        <v>11</v>
      </c>
      <c r="M8" s="4">
        <v>14</v>
      </c>
      <c r="N8" s="19">
        <f t="shared" si="0"/>
        <v>103</v>
      </c>
      <c r="O8" s="20">
        <f t="shared" si="1"/>
        <v>8.5833333333333339</v>
      </c>
      <c r="P8" s="21"/>
    </row>
    <row r="9" spans="1:16" ht="13.5" customHeight="1">
      <c r="A9" s="1" t="s">
        <v>46</v>
      </c>
      <c r="B9" s="4">
        <v>97</v>
      </c>
      <c r="C9" s="4">
        <v>106</v>
      </c>
      <c r="D9" s="4">
        <v>135</v>
      </c>
      <c r="E9" s="4">
        <v>101</v>
      </c>
      <c r="F9" s="4">
        <v>108</v>
      </c>
      <c r="G9" s="4">
        <v>94</v>
      </c>
      <c r="H9" s="4">
        <v>86</v>
      </c>
      <c r="I9" s="4">
        <v>105</v>
      </c>
      <c r="J9" s="4">
        <v>115</v>
      </c>
      <c r="K9" s="4">
        <v>138</v>
      </c>
      <c r="L9" s="4">
        <v>127</v>
      </c>
      <c r="M9" s="4">
        <v>128</v>
      </c>
      <c r="N9" s="19">
        <f t="shared" si="0"/>
        <v>1340</v>
      </c>
      <c r="O9" s="20">
        <f t="shared" si="1"/>
        <v>111.66666666666667</v>
      </c>
      <c r="P9" s="21"/>
    </row>
    <row r="10" spans="1:16" ht="13.5" customHeight="1">
      <c r="A10" s="1" t="s">
        <v>47</v>
      </c>
      <c r="B10" s="4">
        <v>765</v>
      </c>
      <c r="C10" s="4">
        <v>754</v>
      </c>
      <c r="D10" s="4">
        <v>800</v>
      </c>
      <c r="E10" s="4">
        <v>552</v>
      </c>
      <c r="F10" s="4">
        <v>769</v>
      </c>
      <c r="G10" s="4">
        <v>783</v>
      </c>
      <c r="H10" s="4">
        <v>792</v>
      </c>
      <c r="I10" s="4">
        <v>812</v>
      </c>
      <c r="J10" s="4">
        <v>779</v>
      </c>
      <c r="K10" s="4">
        <v>801</v>
      </c>
      <c r="L10" s="4">
        <v>797</v>
      </c>
      <c r="M10" s="4">
        <v>767</v>
      </c>
      <c r="N10" s="19">
        <f t="shared" si="0"/>
        <v>9171</v>
      </c>
      <c r="O10" s="20">
        <f t="shared" si="1"/>
        <v>764.25</v>
      </c>
      <c r="P10" s="21"/>
    </row>
    <row r="11" spans="1:16" ht="13.5" customHeight="1">
      <c r="A11" s="1" t="s">
        <v>48</v>
      </c>
      <c r="B11" s="4">
        <v>442</v>
      </c>
      <c r="C11" s="4">
        <v>425</v>
      </c>
      <c r="D11" s="4">
        <v>424</v>
      </c>
      <c r="E11" s="4">
        <v>409</v>
      </c>
      <c r="F11" s="4">
        <v>415</v>
      </c>
      <c r="G11" s="4">
        <v>429</v>
      </c>
      <c r="H11" s="4">
        <v>426</v>
      </c>
      <c r="I11" s="4">
        <v>421</v>
      </c>
      <c r="J11" s="4">
        <v>427</v>
      </c>
      <c r="K11" s="4">
        <v>431</v>
      </c>
      <c r="L11" s="4">
        <v>434</v>
      </c>
      <c r="M11" s="4">
        <v>416</v>
      </c>
      <c r="N11" s="19">
        <f t="shared" si="0"/>
        <v>5099</v>
      </c>
      <c r="O11" s="20">
        <f t="shared" si="1"/>
        <v>424.91666666666669</v>
      </c>
      <c r="P11" s="21"/>
    </row>
    <row r="12" spans="1:16" ht="13.5" customHeight="1">
      <c r="A12" s="1" t="s">
        <v>90</v>
      </c>
      <c r="B12" s="4">
        <v>64</v>
      </c>
      <c r="C12" s="4">
        <v>63</v>
      </c>
      <c r="D12" s="4">
        <v>48</v>
      </c>
      <c r="E12" s="4">
        <v>58</v>
      </c>
      <c r="F12" s="4">
        <v>68</v>
      </c>
      <c r="G12" s="4">
        <v>60</v>
      </c>
      <c r="H12" s="4">
        <v>68</v>
      </c>
      <c r="I12" s="4">
        <v>6</v>
      </c>
      <c r="J12" s="4">
        <v>67</v>
      </c>
      <c r="K12" s="4">
        <v>0</v>
      </c>
      <c r="L12" s="4">
        <v>0</v>
      </c>
      <c r="M12" s="4">
        <v>0</v>
      </c>
      <c r="N12" s="19">
        <f t="shared" si="0"/>
        <v>502</v>
      </c>
      <c r="O12" s="20">
        <f t="shared" si="1"/>
        <v>41.833333333333336</v>
      </c>
      <c r="P12" s="21"/>
    </row>
    <row r="13" spans="1:16" ht="13.5" customHeight="1">
      <c r="A13" s="1" t="s">
        <v>49</v>
      </c>
      <c r="B13" s="4">
        <v>219</v>
      </c>
      <c r="C13" s="4">
        <v>216</v>
      </c>
      <c r="D13" s="4">
        <v>114</v>
      </c>
      <c r="E13" s="4">
        <v>48</v>
      </c>
      <c r="F13" s="4">
        <v>76</v>
      </c>
      <c r="G13" s="4">
        <v>106</v>
      </c>
      <c r="H13" s="4">
        <v>92</v>
      </c>
      <c r="I13" s="4">
        <v>88</v>
      </c>
      <c r="J13" s="4">
        <v>86</v>
      </c>
      <c r="K13" s="4">
        <v>104</v>
      </c>
      <c r="L13" s="4">
        <v>101</v>
      </c>
      <c r="M13" s="4">
        <v>218</v>
      </c>
      <c r="N13" s="19">
        <f t="shared" si="0"/>
        <v>1468</v>
      </c>
      <c r="O13" s="20">
        <f t="shared" si="1"/>
        <v>122.33333333333333</v>
      </c>
      <c r="P13" s="21"/>
    </row>
    <row r="14" spans="1:16" ht="13.5" customHeight="1">
      <c r="A14" s="1" t="s">
        <v>50</v>
      </c>
      <c r="B14" s="4">
        <v>69</v>
      </c>
      <c r="C14" s="4">
        <v>72</v>
      </c>
      <c r="D14" s="4">
        <v>81</v>
      </c>
      <c r="E14" s="4">
        <v>69</v>
      </c>
      <c r="F14" s="4">
        <v>80</v>
      </c>
      <c r="G14" s="4">
        <v>80</v>
      </c>
      <c r="H14" s="4">
        <v>83</v>
      </c>
      <c r="I14" s="4">
        <v>76</v>
      </c>
      <c r="J14" s="4">
        <v>58</v>
      </c>
      <c r="K14" s="4">
        <v>75</v>
      </c>
      <c r="L14" s="4">
        <v>64</v>
      </c>
      <c r="M14" s="4">
        <v>56</v>
      </c>
      <c r="N14" s="19">
        <f t="shared" si="0"/>
        <v>863</v>
      </c>
      <c r="O14" s="20">
        <f t="shared" si="1"/>
        <v>71.916666666666671</v>
      </c>
      <c r="P14" s="21"/>
    </row>
    <row r="15" spans="1:16" ht="13.5" customHeight="1">
      <c r="A15" s="1" t="s">
        <v>51</v>
      </c>
      <c r="B15" s="4">
        <v>289</v>
      </c>
      <c r="C15" s="4">
        <v>143</v>
      </c>
      <c r="D15" s="4">
        <v>28</v>
      </c>
      <c r="E15" s="4">
        <v>138</v>
      </c>
      <c r="F15" s="4">
        <v>179</v>
      </c>
      <c r="G15" s="4">
        <v>188</v>
      </c>
      <c r="H15" s="4">
        <v>186</v>
      </c>
      <c r="I15" s="4">
        <v>219</v>
      </c>
      <c r="J15" s="4">
        <v>194</v>
      </c>
      <c r="K15" s="4">
        <v>180</v>
      </c>
      <c r="L15" s="4">
        <v>229</v>
      </c>
      <c r="M15" s="4">
        <v>259</v>
      </c>
      <c r="N15" s="19">
        <f t="shared" si="0"/>
        <v>2232</v>
      </c>
      <c r="O15" s="20">
        <f t="shared" si="1"/>
        <v>186</v>
      </c>
      <c r="P15" s="21"/>
    </row>
    <row r="16" spans="1:16" ht="13.5" customHeight="1">
      <c r="A16" s="1" t="s">
        <v>52</v>
      </c>
      <c r="B16" s="4">
        <v>159</v>
      </c>
      <c r="C16" s="4">
        <v>147</v>
      </c>
      <c r="D16" s="4">
        <v>190</v>
      </c>
      <c r="E16" s="4">
        <v>143</v>
      </c>
      <c r="F16" s="4">
        <v>155</v>
      </c>
      <c r="G16" s="4">
        <v>150</v>
      </c>
      <c r="H16" s="4">
        <v>139</v>
      </c>
      <c r="I16" s="4">
        <v>141</v>
      </c>
      <c r="J16" s="4">
        <v>151</v>
      </c>
      <c r="K16" s="4">
        <v>145</v>
      </c>
      <c r="L16" s="4">
        <v>196</v>
      </c>
      <c r="M16" s="4">
        <v>280</v>
      </c>
      <c r="N16" s="19">
        <f t="shared" si="0"/>
        <v>1996</v>
      </c>
      <c r="O16" s="20">
        <f t="shared" si="1"/>
        <v>166.33333333333334</v>
      </c>
      <c r="P16" s="21"/>
    </row>
    <row r="17" spans="1:16" ht="13.5" customHeight="1">
      <c r="A17" s="1" t="s">
        <v>87</v>
      </c>
      <c r="B17" s="4">
        <v>1102</v>
      </c>
      <c r="C17" s="4">
        <v>1103</v>
      </c>
      <c r="D17" s="4">
        <v>1077</v>
      </c>
      <c r="E17" s="4">
        <v>966</v>
      </c>
      <c r="F17" s="4">
        <v>890</v>
      </c>
      <c r="G17" s="4">
        <v>827</v>
      </c>
      <c r="H17" s="4">
        <v>873</v>
      </c>
      <c r="I17" s="4">
        <v>857</v>
      </c>
      <c r="J17" s="4">
        <v>902</v>
      </c>
      <c r="K17" s="4">
        <v>923</v>
      </c>
      <c r="L17" s="4">
        <v>984</v>
      </c>
      <c r="M17" s="4">
        <v>1003</v>
      </c>
      <c r="N17" s="19">
        <f t="shared" si="0"/>
        <v>11507</v>
      </c>
      <c r="O17" s="20">
        <f t="shared" si="1"/>
        <v>958.91666666666663</v>
      </c>
      <c r="P17" s="21"/>
    </row>
    <row r="18" spans="1:16" ht="13.5" customHeight="1">
      <c r="A18" s="1" t="s">
        <v>53</v>
      </c>
      <c r="B18" s="4">
        <v>1499</v>
      </c>
      <c r="C18" s="4">
        <v>1478</v>
      </c>
      <c r="D18" s="4">
        <v>1477</v>
      </c>
      <c r="E18" s="4">
        <v>1470</v>
      </c>
      <c r="F18" s="4">
        <v>1547</v>
      </c>
      <c r="G18" s="4">
        <v>1525</v>
      </c>
      <c r="H18" s="4">
        <v>1507</v>
      </c>
      <c r="I18" s="4">
        <v>1545</v>
      </c>
      <c r="J18" s="4">
        <v>1549</v>
      </c>
      <c r="K18" s="4">
        <v>1534</v>
      </c>
      <c r="L18" s="4">
        <v>1531</v>
      </c>
      <c r="M18" s="4">
        <v>1526</v>
      </c>
      <c r="N18" s="19">
        <f t="shared" si="0"/>
        <v>18188</v>
      </c>
      <c r="O18" s="20">
        <f t="shared" si="1"/>
        <v>1515.6666666666667</v>
      </c>
      <c r="P18" s="21"/>
    </row>
    <row r="19" spans="1:16" ht="13.5" customHeight="1">
      <c r="A19" s="1" t="s">
        <v>88</v>
      </c>
      <c r="B19" s="4">
        <v>203</v>
      </c>
      <c r="C19" s="4">
        <v>308</v>
      </c>
      <c r="D19" s="4">
        <v>751</v>
      </c>
      <c r="E19" s="4">
        <v>796</v>
      </c>
      <c r="F19" s="4">
        <v>810</v>
      </c>
      <c r="G19" s="4">
        <v>811</v>
      </c>
      <c r="H19" s="4">
        <v>546</v>
      </c>
      <c r="I19" s="4">
        <v>513</v>
      </c>
      <c r="J19" s="4">
        <v>776</v>
      </c>
      <c r="K19" s="4">
        <v>796</v>
      </c>
      <c r="L19" s="4">
        <v>801</v>
      </c>
      <c r="M19" s="4">
        <v>702</v>
      </c>
      <c r="N19" s="19">
        <f t="shared" si="0"/>
        <v>7813</v>
      </c>
      <c r="O19" s="20">
        <f t="shared" si="1"/>
        <v>651.08333333333337</v>
      </c>
      <c r="P19" s="21"/>
    </row>
    <row r="20" spans="1:16" ht="13.5" customHeight="1">
      <c r="A20" s="1" t="s">
        <v>54</v>
      </c>
      <c r="B20" s="4">
        <v>188</v>
      </c>
      <c r="C20" s="4">
        <v>206</v>
      </c>
      <c r="D20" s="4">
        <v>181</v>
      </c>
      <c r="E20" s="4">
        <v>199</v>
      </c>
      <c r="F20" s="4">
        <v>222</v>
      </c>
      <c r="G20" s="4">
        <v>174</v>
      </c>
      <c r="H20" s="4">
        <v>157</v>
      </c>
      <c r="I20" s="4">
        <v>171</v>
      </c>
      <c r="J20" s="4">
        <v>160</v>
      </c>
      <c r="K20" s="4">
        <v>149</v>
      </c>
      <c r="L20" s="4">
        <v>146</v>
      </c>
      <c r="M20" s="4">
        <v>173</v>
      </c>
      <c r="N20" s="19">
        <f t="shared" si="0"/>
        <v>2126</v>
      </c>
      <c r="O20" s="20">
        <f t="shared" si="1"/>
        <v>177.16666666666666</v>
      </c>
      <c r="P20" s="21"/>
    </row>
    <row r="21" spans="1:16" ht="13.5" customHeight="1">
      <c r="A21" s="1" t="s">
        <v>55</v>
      </c>
      <c r="B21" s="4">
        <v>635</v>
      </c>
      <c r="C21" s="4">
        <v>635</v>
      </c>
      <c r="D21" s="4">
        <v>645</v>
      </c>
      <c r="E21" s="4">
        <v>633</v>
      </c>
      <c r="F21" s="4">
        <v>664</v>
      </c>
      <c r="G21" s="4">
        <v>653</v>
      </c>
      <c r="H21" s="4">
        <v>662</v>
      </c>
      <c r="I21" s="4">
        <v>663</v>
      </c>
      <c r="J21" s="4">
        <v>679</v>
      </c>
      <c r="K21" s="4">
        <v>653</v>
      </c>
      <c r="L21" s="4">
        <v>577</v>
      </c>
      <c r="M21" s="4">
        <v>612</v>
      </c>
      <c r="N21" s="19">
        <f t="shared" si="0"/>
        <v>7711</v>
      </c>
      <c r="O21" s="20">
        <f t="shared" si="1"/>
        <v>642.58333333333337</v>
      </c>
      <c r="P21" s="21"/>
    </row>
    <row r="22" spans="1:16" ht="13.5" customHeight="1">
      <c r="A22" s="1" t="s">
        <v>56</v>
      </c>
      <c r="B22" s="4">
        <v>1097</v>
      </c>
      <c r="C22" s="4">
        <v>1088</v>
      </c>
      <c r="D22" s="4">
        <v>915</v>
      </c>
      <c r="E22" s="4">
        <v>1060</v>
      </c>
      <c r="F22" s="4">
        <v>1099</v>
      </c>
      <c r="G22" s="4">
        <v>1134</v>
      </c>
      <c r="H22" s="4">
        <v>1136</v>
      </c>
      <c r="I22" s="4">
        <v>1125</v>
      </c>
      <c r="J22" s="4">
        <v>1143</v>
      </c>
      <c r="K22" s="4">
        <v>1094</v>
      </c>
      <c r="L22" s="4">
        <v>1082</v>
      </c>
      <c r="M22" s="4">
        <v>1092</v>
      </c>
      <c r="N22" s="19">
        <f t="shared" si="0"/>
        <v>13065</v>
      </c>
      <c r="O22" s="20">
        <f t="shared" si="1"/>
        <v>1088.75</v>
      </c>
      <c r="P22" s="21"/>
    </row>
    <row r="23" spans="1:16" ht="13.5" customHeight="1">
      <c r="A23" s="1" t="s">
        <v>57</v>
      </c>
      <c r="B23" s="4">
        <v>0</v>
      </c>
      <c r="C23" s="4">
        <v>35</v>
      </c>
      <c r="D23" s="4">
        <v>44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19">
        <f t="shared" si="0"/>
        <v>79</v>
      </c>
      <c r="O23" s="20">
        <f t="shared" si="1"/>
        <v>6.583333333333333</v>
      </c>
      <c r="P23" s="21"/>
    </row>
    <row r="24" spans="1:16" ht="13.5" customHeight="1">
      <c r="A24" s="1" t="s">
        <v>59</v>
      </c>
      <c r="B24" s="4">
        <v>349</v>
      </c>
      <c r="C24" s="4">
        <v>397</v>
      </c>
      <c r="D24" s="4">
        <v>402</v>
      </c>
      <c r="E24" s="4">
        <v>388</v>
      </c>
      <c r="F24" s="4">
        <v>412</v>
      </c>
      <c r="G24" s="4">
        <v>370</v>
      </c>
      <c r="H24" s="4">
        <v>373</v>
      </c>
      <c r="I24" s="4">
        <v>338</v>
      </c>
      <c r="J24" s="4">
        <v>366</v>
      </c>
      <c r="K24" s="4">
        <v>357</v>
      </c>
      <c r="L24" s="4">
        <v>313</v>
      </c>
      <c r="M24" s="4">
        <v>360</v>
      </c>
      <c r="N24" s="19">
        <f t="shared" si="0"/>
        <v>4425</v>
      </c>
      <c r="O24" s="20">
        <f t="shared" si="1"/>
        <v>368.75</v>
      </c>
      <c r="P24" s="21"/>
    </row>
    <row r="25" spans="1:16" ht="13.5" customHeight="1">
      <c r="A25" s="1" t="s">
        <v>58</v>
      </c>
      <c r="B25" s="4">
        <v>114</v>
      </c>
      <c r="C25" s="4">
        <v>107</v>
      </c>
      <c r="D25" s="4">
        <v>113</v>
      </c>
      <c r="E25" s="4">
        <v>115</v>
      </c>
      <c r="F25" s="4">
        <v>105</v>
      </c>
      <c r="G25" s="4">
        <v>101</v>
      </c>
      <c r="H25" s="4">
        <v>106</v>
      </c>
      <c r="I25" s="4">
        <v>97</v>
      </c>
      <c r="J25" s="4">
        <v>99</v>
      </c>
      <c r="K25" s="4">
        <v>106</v>
      </c>
      <c r="L25" s="4">
        <v>104</v>
      </c>
      <c r="M25" s="4">
        <v>106</v>
      </c>
      <c r="N25" s="19">
        <f t="shared" si="0"/>
        <v>1273</v>
      </c>
      <c r="O25" s="20">
        <f t="shared" si="1"/>
        <v>106.08333333333333</v>
      </c>
      <c r="P25" s="21"/>
    </row>
    <row r="26" spans="1:16" ht="13.5" customHeight="1">
      <c r="A26" s="1" t="s">
        <v>60</v>
      </c>
      <c r="B26" s="4">
        <v>36</v>
      </c>
      <c r="C26" s="4">
        <v>39</v>
      </c>
      <c r="D26" s="4">
        <v>38</v>
      </c>
      <c r="E26" s="4">
        <v>33</v>
      </c>
      <c r="F26" s="4">
        <v>41</v>
      </c>
      <c r="G26" s="4">
        <v>43</v>
      </c>
      <c r="H26" s="4">
        <v>42</v>
      </c>
      <c r="I26" s="4">
        <v>46</v>
      </c>
      <c r="J26" s="4">
        <v>45</v>
      </c>
      <c r="K26" s="4">
        <v>39</v>
      </c>
      <c r="L26" s="4">
        <v>45</v>
      </c>
      <c r="M26" s="4">
        <v>46</v>
      </c>
      <c r="N26" s="19">
        <f t="shared" si="0"/>
        <v>493</v>
      </c>
      <c r="O26" s="20">
        <f t="shared" si="1"/>
        <v>41.083333333333336</v>
      </c>
      <c r="P26" s="21"/>
    </row>
    <row r="27" spans="1:16" ht="13.5" customHeight="1">
      <c r="A27" s="1" t="s">
        <v>61</v>
      </c>
      <c r="B27" s="4">
        <v>90</v>
      </c>
      <c r="C27" s="4">
        <v>83</v>
      </c>
      <c r="D27" s="4">
        <v>108</v>
      </c>
      <c r="E27" s="4">
        <v>78</v>
      </c>
      <c r="F27" s="4">
        <v>107</v>
      </c>
      <c r="G27" s="4">
        <v>88</v>
      </c>
      <c r="H27" s="4">
        <v>116</v>
      </c>
      <c r="I27" s="4">
        <v>114</v>
      </c>
      <c r="J27" s="4">
        <v>100</v>
      </c>
      <c r="K27" s="4">
        <v>110</v>
      </c>
      <c r="L27" s="4">
        <v>93</v>
      </c>
      <c r="M27" s="4">
        <v>93</v>
      </c>
      <c r="N27" s="19">
        <f t="shared" si="0"/>
        <v>1180</v>
      </c>
      <c r="O27" s="20">
        <f t="shared" si="1"/>
        <v>98.333333333333329</v>
      </c>
      <c r="P27" s="21"/>
    </row>
    <row r="28" spans="1:16" ht="13.5" customHeight="1">
      <c r="A28" s="1" t="s">
        <v>62</v>
      </c>
      <c r="B28" s="4">
        <v>69</v>
      </c>
      <c r="C28" s="4">
        <v>73</v>
      </c>
      <c r="D28" s="4">
        <v>72</v>
      </c>
      <c r="E28" s="4">
        <v>53</v>
      </c>
      <c r="F28" s="4">
        <v>69</v>
      </c>
      <c r="G28" s="4">
        <v>69</v>
      </c>
      <c r="H28" s="4">
        <v>69</v>
      </c>
      <c r="I28" s="4">
        <v>70</v>
      </c>
      <c r="J28" s="4">
        <v>70</v>
      </c>
      <c r="K28" s="4">
        <v>74</v>
      </c>
      <c r="L28" s="4">
        <v>73</v>
      </c>
      <c r="M28" s="4">
        <v>73</v>
      </c>
      <c r="N28" s="19">
        <f t="shared" si="0"/>
        <v>834</v>
      </c>
      <c r="O28" s="20">
        <f t="shared" si="1"/>
        <v>69.5</v>
      </c>
      <c r="P28" s="21"/>
    </row>
    <row r="29" spans="1:16" ht="13.5" customHeight="1">
      <c r="A29" s="1" t="s">
        <v>63</v>
      </c>
      <c r="B29" s="4">
        <v>198</v>
      </c>
      <c r="C29" s="4">
        <v>207</v>
      </c>
      <c r="D29" s="4">
        <v>218</v>
      </c>
      <c r="E29" s="4">
        <v>180</v>
      </c>
      <c r="F29" s="4">
        <v>219</v>
      </c>
      <c r="G29" s="4">
        <v>237</v>
      </c>
      <c r="H29" s="4">
        <v>210</v>
      </c>
      <c r="I29" s="4">
        <v>255</v>
      </c>
      <c r="J29" s="4">
        <v>190</v>
      </c>
      <c r="K29" s="4">
        <v>224</v>
      </c>
      <c r="L29" s="4">
        <v>226</v>
      </c>
      <c r="M29" s="4">
        <v>236</v>
      </c>
      <c r="N29" s="19">
        <f t="shared" si="0"/>
        <v>2600</v>
      </c>
      <c r="O29" s="20">
        <f t="shared" si="1"/>
        <v>216.66666666666666</v>
      </c>
      <c r="P29" s="21"/>
    </row>
    <row r="30" spans="1:16" ht="13.5" customHeight="1">
      <c r="A30" s="1" t="s">
        <v>84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19</v>
      </c>
      <c r="L30" s="4">
        <v>19</v>
      </c>
      <c r="M30" s="4">
        <v>6</v>
      </c>
      <c r="N30" s="19">
        <f t="shared" si="0"/>
        <v>45</v>
      </c>
      <c r="O30" s="20">
        <f t="shared" si="1"/>
        <v>3.75</v>
      </c>
      <c r="P30" s="21"/>
    </row>
    <row r="31" spans="1:16" ht="13.5" customHeight="1">
      <c r="A31" s="2" t="s">
        <v>19</v>
      </c>
      <c r="B31" s="3">
        <f>SUM(B6:B30)</f>
        <v>8653</v>
      </c>
      <c r="C31" s="3">
        <f t="shared" ref="C31:M31" si="2">SUM(C6:C30)</f>
        <v>8667</v>
      </c>
      <c r="D31" s="3">
        <f t="shared" si="2"/>
        <v>8847</v>
      </c>
      <c r="E31" s="3">
        <f t="shared" si="2"/>
        <v>8466</v>
      </c>
      <c r="F31" s="3">
        <f t="shared" si="2"/>
        <v>8825</v>
      </c>
      <c r="G31" s="3">
        <f t="shared" si="2"/>
        <v>8937</v>
      </c>
      <c r="H31" s="3">
        <f t="shared" si="2"/>
        <v>8543</v>
      </c>
      <c r="I31" s="3">
        <f t="shared" si="2"/>
        <v>8512</v>
      </c>
      <c r="J31" s="3">
        <f t="shared" si="2"/>
        <v>9040</v>
      </c>
      <c r="K31" s="3">
        <f t="shared" si="2"/>
        <v>9044</v>
      </c>
      <c r="L31" s="3">
        <f t="shared" si="2"/>
        <v>9028</v>
      </c>
      <c r="M31" s="3">
        <f t="shared" si="2"/>
        <v>9226</v>
      </c>
      <c r="N31" s="3">
        <f>SUM(N6:N30)</f>
        <v>105788</v>
      </c>
      <c r="O31" s="3">
        <f>SUM(O6:O30)</f>
        <v>8815.6666666666679</v>
      </c>
      <c r="P31" s="21"/>
    </row>
    <row r="32" spans="1:16" ht="13.5" customHeight="1">
      <c r="P32" s="21"/>
    </row>
    <row r="33" spans="1:16" ht="13.5" customHeight="1">
      <c r="A33" s="43" t="s">
        <v>80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P33" s="21"/>
    </row>
    <row r="34" spans="1:16" ht="13.5" customHeight="1">
      <c r="P34" s="21"/>
    </row>
  </sheetData>
  <mergeCells count="1">
    <mergeCell ref="A33:N3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N6" sqref="N6"/>
    </sheetView>
  </sheetViews>
  <sheetFormatPr baseColWidth="10" defaultRowHeight="15"/>
  <cols>
    <col min="1" max="1" width="10.83203125" style="14"/>
    <col min="2" max="2" width="16.5" style="14" bestFit="1" customWidth="1"/>
    <col min="3" max="3" width="7.6640625" style="14" bestFit="1" customWidth="1"/>
    <col min="4" max="4" width="10.83203125" style="14"/>
    <col min="5" max="16384" width="10.83203125" style="13"/>
  </cols>
  <sheetData>
    <row r="1" spans="2:9" ht="16">
      <c r="I1" s="23" t="s">
        <v>93</v>
      </c>
    </row>
    <row r="2" spans="2:9">
      <c r="B2" s="14" t="s">
        <v>20</v>
      </c>
      <c r="C2" s="22">
        <v>565</v>
      </c>
    </row>
    <row r="3" spans="2:9">
      <c r="B3" s="14" t="s">
        <v>21</v>
      </c>
      <c r="C3" s="22">
        <v>407.91666666666669</v>
      </c>
    </row>
    <row r="4" spans="2:9">
      <c r="B4" s="14" t="s">
        <v>22</v>
      </c>
      <c r="C4" s="22">
        <v>8.5833333333333339</v>
      </c>
    </row>
    <row r="5" spans="2:9">
      <c r="B5" s="14" t="s">
        <v>23</v>
      </c>
      <c r="C5" s="22">
        <v>111.66666666666667</v>
      </c>
    </row>
    <row r="6" spans="2:9">
      <c r="B6" s="14" t="s">
        <v>24</v>
      </c>
      <c r="C6" s="22">
        <v>764.25</v>
      </c>
    </row>
    <row r="7" spans="2:9">
      <c r="B7" s="14" t="s">
        <v>25</v>
      </c>
      <c r="C7" s="22">
        <v>424.91666666666669</v>
      </c>
    </row>
    <row r="8" spans="2:9">
      <c r="B8" s="14" t="s">
        <v>26</v>
      </c>
      <c r="C8" s="22">
        <v>41.833333333333336</v>
      </c>
    </row>
    <row r="9" spans="2:9">
      <c r="B9" s="14" t="s">
        <v>27</v>
      </c>
      <c r="C9" s="22">
        <v>122.33333333333333</v>
      </c>
    </row>
    <row r="10" spans="2:9">
      <c r="B10" s="14" t="s">
        <v>28</v>
      </c>
      <c r="C10" s="22">
        <v>71.916666666666671</v>
      </c>
    </row>
    <row r="11" spans="2:9">
      <c r="B11" s="14" t="s">
        <v>29</v>
      </c>
      <c r="C11" s="22">
        <v>186</v>
      </c>
    </row>
    <row r="12" spans="2:9">
      <c r="B12" s="14" t="s">
        <v>30</v>
      </c>
      <c r="C12" s="22">
        <v>166.33333333333334</v>
      </c>
    </row>
    <row r="13" spans="2:9">
      <c r="B13" s="14" t="s">
        <v>31</v>
      </c>
      <c r="C13" s="22">
        <v>958.91666666666663</v>
      </c>
    </row>
    <row r="14" spans="2:9">
      <c r="B14" s="14" t="s">
        <v>32</v>
      </c>
      <c r="C14" s="22">
        <v>1515.6666666666667</v>
      </c>
    </row>
    <row r="15" spans="2:9">
      <c r="B15" s="14" t="s">
        <v>33</v>
      </c>
      <c r="C15" s="22">
        <v>651.08333333333337</v>
      </c>
    </row>
    <row r="16" spans="2:9">
      <c r="B16" s="14" t="s">
        <v>34</v>
      </c>
      <c r="C16" s="22">
        <v>177.16666666666666</v>
      </c>
    </row>
    <row r="17" spans="2:3">
      <c r="B17" s="14" t="s">
        <v>35</v>
      </c>
      <c r="C17" s="22">
        <v>642.58333333333337</v>
      </c>
    </row>
    <row r="18" spans="2:3">
      <c r="B18" s="14" t="s">
        <v>36</v>
      </c>
      <c r="C18" s="22">
        <v>1088.75</v>
      </c>
    </row>
    <row r="19" spans="2:3">
      <c r="B19" s="14" t="s">
        <v>37</v>
      </c>
      <c r="C19" s="22">
        <v>6.583333333333333</v>
      </c>
    </row>
    <row r="20" spans="2:3">
      <c r="B20" s="14" t="s">
        <v>39</v>
      </c>
      <c r="C20" s="22">
        <v>368.75</v>
      </c>
    </row>
    <row r="21" spans="2:3">
      <c r="B21" s="14" t="s">
        <v>38</v>
      </c>
      <c r="C21" s="22">
        <v>106.08333333333333</v>
      </c>
    </row>
    <row r="22" spans="2:3">
      <c r="B22" s="14" t="s">
        <v>40</v>
      </c>
      <c r="C22" s="22">
        <v>41.083333333333336</v>
      </c>
    </row>
    <row r="23" spans="2:3">
      <c r="B23" s="14" t="s">
        <v>41</v>
      </c>
      <c r="C23" s="22">
        <v>98.333333333333329</v>
      </c>
    </row>
    <row r="24" spans="2:3">
      <c r="B24" s="14" t="s">
        <v>43</v>
      </c>
      <c r="C24" s="22">
        <v>69.5</v>
      </c>
    </row>
    <row r="25" spans="2:3">
      <c r="B25" s="14" t="s">
        <v>42</v>
      </c>
      <c r="C25" s="22">
        <v>216.66666666666666</v>
      </c>
    </row>
    <row r="26" spans="2:3">
      <c r="B26" s="14" t="s">
        <v>85</v>
      </c>
      <c r="C26" s="22">
        <v>3.75</v>
      </c>
    </row>
    <row r="27" spans="2:3">
      <c r="C27" s="15">
        <f>SUM(C2:C26)</f>
        <v>8815.6666666666679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6"/>
  <sheetViews>
    <sheetView workbookViewId="0">
      <selection activeCell="B37" sqref="B37"/>
    </sheetView>
  </sheetViews>
  <sheetFormatPr baseColWidth="10" defaultColWidth="11.5" defaultRowHeight="13"/>
  <cols>
    <col min="1" max="1" width="23.6640625" style="8" customWidth="1"/>
    <col min="2" max="13" width="6.5" style="7" customWidth="1"/>
    <col min="14" max="14" width="11" style="8" bestFit="1" customWidth="1"/>
    <col min="15" max="16384" width="11.5" style="8"/>
  </cols>
  <sheetData>
    <row r="2" spans="1:14">
      <c r="A2" s="24" t="s">
        <v>71</v>
      </c>
    </row>
    <row r="3" spans="1:14">
      <c r="A3" s="24" t="s">
        <v>89</v>
      </c>
    </row>
    <row r="5" spans="1:14">
      <c r="A5" s="2" t="s">
        <v>12</v>
      </c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L5" s="25" t="s">
        <v>10</v>
      </c>
      <c r="M5" s="25" t="s">
        <v>11</v>
      </c>
      <c r="N5" s="18" t="s">
        <v>65</v>
      </c>
    </row>
    <row r="6" spans="1:14" ht="14">
      <c r="A6" s="1" t="s">
        <v>44</v>
      </c>
      <c r="B6" s="26">
        <f>'4.1'!B6/'4.2'!B6</f>
        <v>20.495069033530573</v>
      </c>
      <c r="C6" s="26">
        <f>'4.1'!C6/'4.2'!C6</f>
        <v>21.003898635477583</v>
      </c>
      <c r="D6" s="26">
        <f>'4.1'!D6/'4.2'!D6</f>
        <v>22.118959107806692</v>
      </c>
      <c r="E6" s="26">
        <f>'4.1'!E6/'4.2'!E6</f>
        <v>18.048148148148147</v>
      </c>
      <c r="F6" s="26">
        <f>'4.1'!F6/'4.2'!F6</f>
        <v>22.419294990723561</v>
      </c>
      <c r="G6" s="26">
        <f>'4.1'!G6/'4.2'!G6</f>
        <v>20.55</v>
      </c>
      <c r="H6" s="26">
        <f>'4.1'!H6/'4.2'!H6</f>
        <v>21.873263888888889</v>
      </c>
      <c r="I6" s="26">
        <f>'4.1'!I6/'4.2'!I6</f>
        <v>24.394915254237286</v>
      </c>
      <c r="J6" s="26">
        <f>'4.1'!J6/'4.2'!J6</f>
        <v>22.810810810810811</v>
      </c>
      <c r="K6" s="26">
        <f>'4.1'!K6/'4.2'!K6</f>
        <v>23.469320066334991</v>
      </c>
      <c r="L6" s="26">
        <f>'4.1'!L6/'4.2'!L6</f>
        <v>20.343137254901961</v>
      </c>
      <c r="M6" s="26">
        <f>'4.1'!M6/'4.2'!M6</f>
        <v>21.881967213114756</v>
      </c>
      <c r="N6" s="3">
        <f>AVERAGE(B6:M6)</f>
        <v>21.617398700331268</v>
      </c>
    </row>
    <row r="7" spans="1:14" ht="14">
      <c r="A7" s="1" t="s">
        <v>64</v>
      </c>
      <c r="B7" s="26">
        <f>'4.1'!B7/'4.2'!B7</f>
        <v>11.546255506607929</v>
      </c>
      <c r="C7" s="26">
        <f>'4.1'!C7/'4.2'!C7</f>
        <v>12.707158351409978</v>
      </c>
      <c r="D7" s="26">
        <f>'4.1'!D7/'4.2'!D7</f>
        <v>11.829157175398633</v>
      </c>
      <c r="E7" s="26">
        <f>'4.1'!E7/'4.2'!E7</f>
        <v>6.5813953488372094</v>
      </c>
      <c r="F7" s="26">
        <f>'4.1'!F7/'4.2'!F7</f>
        <v>8.8065843621399171</v>
      </c>
      <c r="G7" s="26">
        <f>'4.1'!G7/'4.2'!G7</f>
        <v>8.3355704697986575</v>
      </c>
      <c r="H7" s="26">
        <f>'4.1'!H7/'4.2'!H7</f>
        <v>6.7010309278350517</v>
      </c>
      <c r="I7" s="26">
        <f>'4.1'!I7/'4.2'!I7</f>
        <v>10.474308300395258</v>
      </c>
      <c r="J7" s="26">
        <f>'4.1'!J7/'4.2'!J7</f>
        <v>7.4835390946502054</v>
      </c>
      <c r="K7" s="26">
        <f>'4.1'!K7/'4.2'!K7</f>
        <v>11.587866108786612</v>
      </c>
      <c r="L7" s="26">
        <f>'4.1'!L7/'4.2'!L7</f>
        <v>10.544276457883369</v>
      </c>
      <c r="M7" s="26">
        <f>'4.1'!M7/'4.2'!M7</f>
        <v>12.144444444444444</v>
      </c>
      <c r="N7" s="3">
        <f t="shared" ref="N7:N30" si="0">AVERAGE(B7:M7)</f>
        <v>9.8951322123489405</v>
      </c>
    </row>
    <row r="8" spans="1:14" ht="14">
      <c r="A8" s="1" t="s">
        <v>45</v>
      </c>
      <c r="B8" s="26">
        <f>'4.1'!B8/'4.2'!B8</f>
        <v>11.5</v>
      </c>
      <c r="C8" s="26">
        <f>'4.1'!C8/'4.2'!C8</f>
        <v>12.375</v>
      </c>
      <c r="D8" s="26">
        <f>'4.1'!D8/'4.2'!D8</f>
        <v>9.3333333333333339</v>
      </c>
      <c r="E8" s="26">
        <f>'4.1'!E8/'4.2'!E8</f>
        <v>6.4285714285714288</v>
      </c>
      <c r="F8" s="26">
        <f>'4.1'!F8/'4.2'!F8</f>
        <v>7.875</v>
      </c>
      <c r="G8" s="26">
        <f>'4.1'!G8/'4.2'!G8</f>
        <v>6.375</v>
      </c>
      <c r="H8" s="26">
        <f>'4.1'!H8/'4.2'!H8</f>
        <v>9.4285714285714288</v>
      </c>
      <c r="I8" s="26">
        <f>'4.1'!I8/'4.2'!I8</f>
        <v>10.571428571428571</v>
      </c>
      <c r="J8" s="26">
        <f>'4.1'!J8/'4.2'!J8</f>
        <v>8.8000000000000007</v>
      </c>
      <c r="K8" s="26">
        <f>'4.1'!K8/'4.2'!K8</f>
        <v>6.6363636363636367</v>
      </c>
      <c r="L8" s="26">
        <f>'4.1'!L8/'4.2'!L8</f>
        <v>9.7272727272727266</v>
      </c>
      <c r="M8" s="26">
        <f>'4.1'!M8/'4.2'!M8</f>
        <v>9.5</v>
      </c>
      <c r="N8" s="3">
        <f t="shared" si="0"/>
        <v>9.0458784271284287</v>
      </c>
    </row>
    <row r="9" spans="1:14" ht="14">
      <c r="A9" s="1" t="s">
        <v>46</v>
      </c>
      <c r="B9" s="26">
        <f>'4.1'!B9/'4.2'!B9</f>
        <v>7.7835051546391751</v>
      </c>
      <c r="C9" s="26">
        <f>'4.1'!C9/'4.2'!C9</f>
        <v>16.80188679245283</v>
      </c>
      <c r="D9" s="26">
        <f>'4.1'!D9/'4.2'!D9</f>
        <v>14.674074074074074</v>
      </c>
      <c r="E9" s="26">
        <f>'4.1'!E9/'4.2'!E9</f>
        <v>4.4950495049504955</v>
      </c>
      <c r="F9" s="26">
        <f>'4.1'!F9/'4.2'!F9</f>
        <v>8.4259259259259256</v>
      </c>
      <c r="G9" s="26">
        <f>'4.1'!G9/'4.2'!G9</f>
        <v>13.776595744680851</v>
      </c>
      <c r="H9" s="26">
        <f>'4.1'!H9/'4.2'!H9</f>
        <v>5.9883720930232558</v>
      </c>
      <c r="I9" s="26">
        <f>'4.1'!I9/'4.2'!I9</f>
        <v>5.5904761904761902</v>
      </c>
      <c r="J9" s="26">
        <f>'4.1'!J9/'4.2'!J9</f>
        <v>10.626086956521739</v>
      </c>
      <c r="K9" s="26">
        <f>'4.1'!K9/'4.2'!K9</f>
        <v>9.27536231884058</v>
      </c>
      <c r="L9" s="26">
        <f>'4.1'!L9/'4.2'!L9</f>
        <v>9.7322834645669296</v>
      </c>
      <c r="M9" s="26">
        <f>'4.1'!M9/'4.2'!M9</f>
        <v>7.234375</v>
      </c>
      <c r="N9" s="3">
        <f t="shared" si="0"/>
        <v>9.5336661016793389</v>
      </c>
    </row>
    <row r="10" spans="1:14" ht="14">
      <c r="A10" s="1" t="s">
        <v>47</v>
      </c>
      <c r="B10" s="26">
        <f>'4.1'!B10/'4.2'!B10</f>
        <v>14.101960784313725</v>
      </c>
      <c r="C10" s="26">
        <f>'4.1'!C10/'4.2'!C10</f>
        <v>8.7851458885941653</v>
      </c>
      <c r="D10" s="26">
        <f>'4.1'!D10/'4.2'!D10</f>
        <v>15.695</v>
      </c>
      <c r="E10" s="26">
        <f>'4.1'!E10/'4.2'!E10</f>
        <v>1.7173913043478262</v>
      </c>
      <c r="F10" s="26">
        <f>'4.1'!F10/'4.2'!F10</f>
        <v>18.672301690507151</v>
      </c>
      <c r="G10" s="26">
        <f>'4.1'!G10/'4.2'!G10</f>
        <v>20.389527458492974</v>
      </c>
      <c r="H10" s="26">
        <f>'4.1'!H10/'4.2'!H10</f>
        <v>22.20580808080808</v>
      </c>
      <c r="I10" s="26">
        <f>'4.1'!I10/'4.2'!I10</f>
        <v>22.248768472906406</v>
      </c>
      <c r="J10" s="26">
        <f>'4.1'!J10/'4.2'!J10</f>
        <v>15.994865211810012</v>
      </c>
      <c r="K10" s="26">
        <f>'4.1'!K10/'4.2'!K10</f>
        <v>18.690387016229714</v>
      </c>
      <c r="L10" s="26">
        <f>'4.1'!L10/'4.2'!L10</f>
        <v>15.468005018820577</v>
      </c>
      <c r="M10" s="26">
        <f>'4.1'!M10/'4.2'!M10</f>
        <v>13.883963494132985</v>
      </c>
      <c r="N10" s="3">
        <f t="shared" si="0"/>
        <v>15.654427035080303</v>
      </c>
    </row>
    <row r="11" spans="1:14" ht="14">
      <c r="A11" s="1" t="s">
        <v>48</v>
      </c>
      <c r="B11" s="26">
        <f>'4.1'!B11/'4.2'!B11</f>
        <v>17.427601809954751</v>
      </c>
      <c r="C11" s="26">
        <f>'4.1'!C11/'4.2'!C11</f>
        <v>18.141176470588235</v>
      </c>
      <c r="D11" s="26">
        <f>'4.1'!D11/'4.2'!D11</f>
        <v>19.278301886792452</v>
      </c>
      <c r="E11" s="26">
        <f>'4.1'!E11/'4.2'!E11</f>
        <v>19.855745721271393</v>
      </c>
      <c r="F11" s="26">
        <f>'4.1'!F11/'4.2'!F11</f>
        <v>16.065060240963856</v>
      </c>
      <c r="G11" s="26">
        <f>'4.1'!G11/'4.2'!G11</f>
        <v>14.132867132867133</v>
      </c>
      <c r="H11" s="26">
        <f>'4.1'!H11/'4.2'!H11</f>
        <v>17.15962441314554</v>
      </c>
      <c r="I11" s="26">
        <f>'4.1'!I11/'4.2'!I11</f>
        <v>18.095011876484559</v>
      </c>
      <c r="J11" s="26">
        <f>'4.1'!J11/'4.2'!J11</f>
        <v>15.672131147540984</v>
      </c>
      <c r="K11" s="26">
        <f>'4.1'!K11/'4.2'!K11</f>
        <v>14.310904872389791</v>
      </c>
      <c r="L11" s="26">
        <f>'4.1'!L11/'4.2'!L11</f>
        <v>14.059907834101383</v>
      </c>
      <c r="M11" s="26">
        <f>'4.1'!M11/'4.2'!M11</f>
        <v>17.978365384615383</v>
      </c>
      <c r="N11" s="3">
        <f t="shared" si="0"/>
        <v>16.84805823255962</v>
      </c>
    </row>
    <row r="12" spans="1:14" ht="14">
      <c r="A12" s="1" t="s">
        <v>90</v>
      </c>
      <c r="B12" s="26">
        <f>'4.1'!B12/'4.2'!B12</f>
        <v>4.53125</v>
      </c>
      <c r="C12" s="26">
        <f>'4.1'!C12/'4.2'!C12</f>
        <v>4.8888888888888893</v>
      </c>
      <c r="D12" s="26">
        <f>'4.1'!D12/'4.2'!D12</f>
        <v>3.875</v>
      </c>
      <c r="E12" s="26">
        <f>'4.1'!E12/'4.2'!E12</f>
        <v>4.4827586206896548</v>
      </c>
      <c r="F12" s="26">
        <f>'4.1'!F12/'4.2'!F12</f>
        <v>8.014705882352942</v>
      </c>
      <c r="G12" s="26">
        <f>'4.1'!G12/'4.2'!G12</f>
        <v>5.583333333333333</v>
      </c>
      <c r="H12" s="26">
        <f>'4.1'!H12/'4.2'!H12</f>
        <v>11.838235294117647</v>
      </c>
      <c r="I12" s="26">
        <f>'4.1'!I12/'4.2'!I12</f>
        <v>1</v>
      </c>
      <c r="J12" s="26">
        <f>'4.1'!J12/'4.2'!J12</f>
        <v>11</v>
      </c>
      <c r="K12" s="26">
        <v>0</v>
      </c>
      <c r="L12" s="26">
        <v>0</v>
      </c>
      <c r="M12" s="26">
        <v>0</v>
      </c>
      <c r="N12" s="3">
        <f t="shared" si="0"/>
        <v>4.6011810016152053</v>
      </c>
    </row>
    <row r="13" spans="1:14" ht="14">
      <c r="A13" s="1" t="s">
        <v>49</v>
      </c>
      <c r="B13" s="26">
        <f>'4.1'!B13/'4.2'!B13</f>
        <v>9.2328767123287676</v>
      </c>
      <c r="C13" s="26">
        <f>'4.1'!C13/'4.2'!C13</f>
        <v>13.75925925925926</v>
      </c>
      <c r="D13" s="26">
        <f>'4.1'!D13/'4.2'!D13</f>
        <v>8.2105263157894743</v>
      </c>
      <c r="E13" s="26">
        <f>'4.1'!E13/'4.2'!E13</f>
        <v>2.7916666666666665</v>
      </c>
      <c r="F13" s="26">
        <f>'4.1'!F13/'4.2'!F13</f>
        <v>7.5657894736842106</v>
      </c>
      <c r="G13" s="26">
        <f>'4.1'!G13/'4.2'!G13</f>
        <v>6.9528301886792452</v>
      </c>
      <c r="H13" s="26">
        <f>'4.1'!H13/'4.2'!H13</f>
        <v>5.9347826086956523</v>
      </c>
      <c r="I13" s="26">
        <f>'4.1'!I13/'4.2'!I13</f>
        <v>9.1590909090909083</v>
      </c>
      <c r="J13" s="26">
        <f>'4.1'!J13/'4.2'!J13</f>
        <v>9.4651162790697683</v>
      </c>
      <c r="K13" s="26">
        <f>'4.1'!K13/'4.2'!K13</f>
        <v>5.75</v>
      </c>
      <c r="L13" s="26">
        <f>'4.1'!L13/'4.2'!L13</f>
        <v>5.2475247524752477</v>
      </c>
      <c r="M13" s="26">
        <f>'4.1'!M13/'4.2'!M13</f>
        <v>6.3532110091743119</v>
      </c>
      <c r="N13" s="3">
        <f t="shared" si="0"/>
        <v>7.5352228479094592</v>
      </c>
    </row>
    <row r="14" spans="1:14" ht="14">
      <c r="A14" s="1" t="s">
        <v>50</v>
      </c>
      <c r="B14" s="26">
        <f>'4.1'!B14/'4.2'!B14</f>
        <v>6.5507246376811592</v>
      </c>
      <c r="C14" s="26">
        <f>'4.1'!C14/'4.2'!C14</f>
        <v>7.25</v>
      </c>
      <c r="D14" s="26">
        <f>'4.1'!D14/'4.2'!D14</f>
        <v>7.3703703703703702</v>
      </c>
      <c r="E14" s="26">
        <f>'4.1'!E14/'4.2'!E14</f>
        <v>6.8260869565217392</v>
      </c>
      <c r="F14" s="26">
        <f>'4.1'!F14/'4.2'!F14</f>
        <v>6.2</v>
      </c>
      <c r="G14" s="26">
        <f>'4.1'!G14/'4.2'!G14</f>
        <v>4.5625</v>
      </c>
      <c r="H14" s="26">
        <f>'4.1'!H14/'4.2'!H14</f>
        <v>7.1204819277108431</v>
      </c>
      <c r="I14" s="26">
        <f>'4.1'!I14/'4.2'!I14</f>
        <v>5.1447368421052628</v>
      </c>
      <c r="J14" s="26">
        <f>'4.1'!J14/'4.2'!J14</f>
        <v>4.568965517241379</v>
      </c>
      <c r="K14" s="26">
        <f>'4.1'!K14/'4.2'!K14</f>
        <v>5.64</v>
      </c>
      <c r="L14" s="26">
        <f>'4.1'!L14/'4.2'!L14</f>
        <v>5.90625</v>
      </c>
      <c r="M14" s="26">
        <f>'4.1'!M14/'4.2'!M14</f>
        <v>6.9642857142857144</v>
      </c>
      <c r="N14" s="3">
        <f t="shared" si="0"/>
        <v>6.1753668304930391</v>
      </c>
    </row>
    <row r="15" spans="1:14" ht="14">
      <c r="A15" s="1" t="s">
        <v>51</v>
      </c>
      <c r="B15" s="26">
        <f>'4.1'!B15/'4.2'!B15</f>
        <v>16.155709342560552</v>
      </c>
      <c r="C15" s="26">
        <f>'4.1'!C15/'4.2'!C15</f>
        <v>1.2377622377622377</v>
      </c>
      <c r="D15" s="26">
        <f>'4.1'!D15/'4.2'!D15</f>
        <v>1</v>
      </c>
      <c r="E15" s="26">
        <f>'4.1'!E15/'4.2'!E15</f>
        <v>3.5434782608695654</v>
      </c>
      <c r="F15" s="26">
        <f>'4.1'!F15/'4.2'!F15</f>
        <v>9.2569832402234642</v>
      </c>
      <c r="G15" s="26">
        <f>'4.1'!G15/'4.2'!G15</f>
        <v>7.4840425531914896</v>
      </c>
      <c r="H15" s="26">
        <f>'4.1'!H15/'4.2'!H15</f>
        <v>10.010752688172044</v>
      </c>
      <c r="I15" s="26">
        <f>'4.1'!I15/'4.2'!I15</f>
        <v>10.219178082191782</v>
      </c>
      <c r="J15" s="26">
        <f>'4.1'!J15/'4.2'!J15</f>
        <v>8.5103092783505154</v>
      </c>
      <c r="K15" s="26">
        <f>'4.1'!K15/'4.2'!K15</f>
        <v>7.2555555555555555</v>
      </c>
      <c r="L15" s="26">
        <f>'4.1'!L15/'4.2'!L15</f>
        <v>9.9781659388646293</v>
      </c>
      <c r="M15" s="26">
        <f>'4.1'!M15/'4.2'!M15</f>
        <v>9.698841698841699</v>
      </c>
      <c r="N15" s="3">
        <f t="shared" si="0"/>
        <v>7.8625649063819623</v>
      </c>
    </row>
    <row r="16" spans="1:14" ht="14">
      <c r="A16" s="1" t="s">
        <v>52</v>
      </c>
      <c r="B16" s="26">
        <f>'4.1'!B16/'4.2'!B16</f>
        <v>4.0817610062893079</v>
      </c>
      <c r="C16" s="26">
        <f>'4.1'!C16/'4.2'!C16</f>
        <v>15.578231292517007</v>
      </c>
      <c r="D16" s="26">
        <f>'4.1'!D16/'4.2'!D16</f>
        <v>14.831578947368421</v>
      </c>
      <c r="E16" s="26">
        <f>'4.1'!E16/'4.2'!E16</f>
        <v>10.902097902097902</v>
      </c>
      <c r="F16" s="26">
        <f>'4.1'!F16/'4.2'!F16</f>
        <v>11.638709677419355</v>
      </c>
      <c r="G16" s="26">
        <f>'4.1'!G16/'4.2'!G16</f>
        <v>8.7333333333333325</v>
      </c>
      <c r="H16" s="26">
        <f>'4.1'!H16/'4.2'!H16</f>
        <v>12.309352517985612</v>
      </c>
      <c r="I16" s="26">
        <f>'4.1'!I16/'4.2'!I16</f>
        <v>14.822695035460994</v>
      </c>
      <c r="J16" s="26">
        <f>'4.1'!J16/'4.2'!J16</f>
        <v>11.76158940397351</v>
      </c>
      <c r="K16" s="26">
        <f>'4.1'!K16/'4.2'!K16</f>
        <v>12.537931034482758</v>
      </c>
      <c r="L16" s="26">
        <f>'4.1'!L16/'4.2'!L16</f>
        <v>11.316326530612244</v>
      </c>
      <c r="M16" s="26">
        <f>'4.1'!M16/'4.2'!M16</f>
        <v>10.807142857142857</v>
      </c>
      <c r="N16" s="3">
        <f t="shared" si="0"/>
        <v>11.610062461556941</v>
      </c>
    </row>
    <row r="17" spans="1:14" ht="14">
      <c r="A17" s="1" t="s">
        <v>87</v>
      </c>
      <c r="B17" s="26">
        <f>'4.1'!B17/'4.2'!B17</f>
        <v>14.38929219600726</v>
      </c>
      <c r="C17" s="26">
        <f>'4.1'!C17/'4.2'!C17</f>
        <v>12.596554850407978</v>
      </c>
      <c r="D17" s="26">
        <f>'4.1'!D17/'4.2'!D17</f>
        <v>14.793871866295264</v>
      </c>
      <c r="E17" s="26">
        <f>'4.1'!E17/'4.2'!E17</f>
        <v>15.226708074534162</v>
      </c>
      <c r="F17" s="26">
        <f>'4.1'!F17/'4.2'!F17</f>
        <v>13.92808988764045</v>
      </c>
      <c r="G17" s="26">
        <f>'4.1'!G17/'4.2'!G17</f>
        <v>16.435308343409915</v>
      </c>
      <c r="H17" s="26">
        <f>'4.1'!H17/'4.2'!H17</f>
        <v>17.485681557846505</v>
      </c>
      <c r="I17" s="26">
        <f>'4.1'!I17/'4.2'!I17</f>
        <v>14.630105017502917</v>
      </c>
      <c r="J17" s="26">
        <f>'4.1'!J17/'4.2'!J17</f>
        <v>15.696230598669622</v>
      </c>
      <c r="K17" s="26">
        <f>'4.1'!K17/'4.2'!K17</f>
        <v>16.466955579631637</v>
      </c>
      <c r="L17" s="26">
        <f>'4.1'!L17/'4.2'!L17</f>
        <v>16.261178861788618</v>
      </c>
      <c r="M17" s="26">
        <f>'4.1'!M17/'4.2'!M17</f>
        <v>15.625124626121636</v>
      </c>
      <c r="N17" s="3">
        <f t="shared" si="0"/>
        <v>15.294591788321332</v>
      </c>
    </row>
    <row r="18" spans="1:14" ht="14">
      <c r="A18" s="1" t="s">
        <v>53</v>
      </c>
      <c r="B18" s="26">
        <f>'4.1'!B18/'4.2'!B18</f>
        <v>14.036024016010673</v>
      </c>
      <c r="C18" s="26">
        <f>'4.1'!C18/'4.2'!C18</f>
        <v>12.372801082543978</v>
      </c>
      <c r="D18" s="26">
        <f>'4.1'!D18/'4.2'!D18</f>
        <v>15.234935680433312</v>
      </c>
      <c r="E18" s="26">
        <f>'4.1'!E18/'4.2'!E18</f>
        <v>13.237414965986394</v>
      </c>
      <c r="F18" s="26">
        <f>'4.1'!F18/'4.2'!F18</f>
        <v>15.738849385908209</v>
      </c>
      <c r="G18" s="26">
        <f>'4.1'!G18/'4.2'!G18</f>
        <v>15.036065573770491</v>
      </c>
      <c r="H18" s="26">
        <f>'4.1'!H18/'4.2'!H18</f>
        <v>14.303915063039151</v>
      </c>
      <c r="I18" s="26">
        <f>'4.1'!I18/'4.2'!I18</f>
        <v>17.882200647249192</v>
      </c>
      <c r="J18" s="26">
        <f>'4.1'!J18/'4.2'!J18</f>
        <v>17.555196901226598</v>
      </c>
      <c r="K18" s="26">
        <f>'4.1'!K18/'4.2'!K18</f>
        <v>17.448500651890484</v>
      </c>
      <c r="L18" s="26">
        <f>'4.1'!L18/'4.2'!L18</f>
        <v>17.155453951665578</v>
      </c>
      <c r="M18" s="26">
        <f>'4.1'!M18/'4.2'!M18</f>
        <v>16.245740498034078</v>
      </c>
      <c r="N18" s="3">
        <f t="shared" si="0"/>
        <v>15.52059153481318</v>
      </c>
    </row>
    <row r="19" spans="1:14" ht="14">
      <c r="A19" s="1" t="s">
        <v>88</v>
      </c>
      <c r="B19" s="26">
        <f>'4.1'!B19/'4.2'!B19</f>
        <v>10.714285714285714</v>
      </c>
      <c r="C19" s="26">
        <f>'4.1'!C19/'4.2'!C19</f>
        <v>8.5064935064935057</v>
      </c>
      <c r="D19" s="26">
        <f>'4.1'!D19/'4.2'!D19</f>
        <v>13.649800266311585</v>
      </c>
      <c r="E19" s="26">
        <f>'4.1'!E19/'4.2'!E19</f>
        <v>12.847989949748744</v>
      </c>
      <c r="F19" s="26">
        <f>'4.1'!F19/'4.2'!F19</f>
        <v>18.807407407407407</v>
      </c>
      <c r="G19" s="26">
        <f>'4.1'!G19/'4.2'!G19</f>
        <v>13.749691738594327</v>
      </c>
      <c r="H19" s="26">
        <f>'4.1'!H19/'4.2'!H19</f>
        <v>19.509157509157511</v>
      </c>
      <c r="I19" s="26">
        <f>'4.1'!I19/'4.2'!I19</f>
        <v>18.428849902534115</v>
      </c>
      <c r="J19" s="26">
        <f>'4.1'!J19/'4.2'!J19</f>
        <v>11.811855670103093</v>
      </c>
      <c r="K19" s="26">
        <f>'4.1'!K19/'4.2'!K19</f>
        <v>25.494974874371859</v>
      </c>
      <c r="L19" s="26">
        <f>'4.1'!L19/'4.2'!L19</f>
        <v>18.046192259675404</v>
      </c>
      <c r="M19" s="26">
        <f>'4.1'!M19/'4.2'!M19</f>
        <v>19.227920227920229</v>
      </c>
      <c r="N19" s="3">
        <f t="shared" si="0"/>
        <v>15.89955158555029</v>
      </c>
    </row>
    <row r="20" spans="1:14" ht="14">
      <c r="A20" s="1" t="s">
        <v>54</v>
      </c>
      <c r="B20" s="26">
        <f>'4.1'!B20/'4.2'!B20</f>
        <v>12.319148936170214</v>
      </c>
      <c r="C20" s="26">
        <f>'4.1'!C20/'4.2'!C20</f>
        <v>17.354368932038835</v>
      </c>
      <c r="D20" s="26">
        <f>'4.1'!D20/'4.2'!D20</f>
        <v>8.2044198895027627</v>
      </c>
      <c r="E20" s="26">
        <f>'4.1'!E20/'4.2'!E20</f>
        <v>14.457286432160805</v>
      </c>
      <c r="F20" s="26">
        <f>'4.1'!F20/'4.2'!F20</f>
        <v>20.896396396396398</v>
      </c>
      <c r="G20" s="26">
        <f>'4.1'!G20/'4.2'!G20</f>
        <v>11.298850574712644</v>
      </c>
      <c r="H20" s="26">
        <f>'4.1'!H20/'4.2'!H20</f>
        <v>13.949044585987261</v>
      </c>
      <c r="I20" s="26">
        <f>'4.1'!I20/'4.2'!I20</f>
        <v>16.549707602339183</v>
      </c>
      <c r="J20" s="26">
        <f>'4.1'!J20/'4.2'!J20</f>
        <v>5.3187499999999996</v>
      </c>
      <c r="K20" s="26">
        <f>'4.1'!K20/'4.2'!K20</f>
        <v>7.8724832214765099</v>
      </c>
      <c r="L20" s="26">
        <f>'4.1'!L20/'4.2'!L20</f>
        <v>11.191780821917808</v>
      </c>
      <c r="M20" s="26">
        <f>'4.1'!M20/'4.2'!M20</f>
        <v>14.22543352601156</v>
      </c>
      <c r="N20" s="3">
        <f t="shared" si="0"/>
        <v>12.803139243226163</v>
      </c>
    </row>
    <row r="21" spans="1:14" ht="14">
      <c r="A21" s="1" t="s">
        <v>55</v>
      </c>
      <c r="B21" s="26">
        <f>'4.1'!B21/'4.2'!B21</f>
        <v>14.48503937007874</v>
      </c>
      <c r="C21" s="26">
        <f>'4.1'!C21/'4.2'!C21</f>
        <v>13.521259842519685</v>
      </c>
      <c r="D21" s="26">
        <f>'4.1'!D21/'4.2'!D21</f>
        <v>18.531782945736435</v>
      </c>
      <c r="E21" s="26">
        <f>'4.1'!E21/'4.2'!E21</f>
        <v>12.562401263823064</v>
      </c>
      <c r="F21" s="26">
        <f>'4.1'!F21/'4.2'!F21</f>
        <v>15.5</v>
      </c>
      <c r="G21" s="26">
        <f>'4.1'!G21/'4.2'!G21</f>
        <v>12.983154670750382</v>
      </c>
      <c r="H21" s="26">
        <f>'4.1'!H21/'4.2'!H21</f>
        <v>16.134441087613293</v>
      </c>
      <c r="I21" s="26">
        <f>'4.1'!I21/'4.2'!I21</f>
        <v>18.371040723981899</v>
      </c>
      <c r="J21" s="26">
        <f>'4.1'!J21/'4.2'!J21</f>
        <v>14.206185567010309</v>
      </c>
      <c r="K21" s="26">
        <f>'4.1'!K21/'4.2'!K21</f>
        <v>15.562021439509953</v>
      </c>
      <c r="L21" s="26">
        <f>'4.1'!L21/'4.2'!L21</f>
        <v>14.667244367417677</v>
      </c>
      <c r="M21" s="26">
        <f>'4.1'!M21/'4.2'!M21</f>
        <v>17.395424836601308</v>
      </c>
      <c r="N21" s="3">
        <f t="shared" si="0"/>
        <v>15.326666342920229</v>
      </c>
    </row>
    <row r="22" spans="1:14" ht="14">
      <c r="A22" s="1" t="s">
        <v>56</v>
      </c>
      <c r="B22" s="26">
        <f>'4.1'!B22/'4.2'!B22</f>
        <v>14.610756608933455</v>
      </c>
      <c r="C22" s="26">
        <f>'4.1'!C22/'4.2'!C22</f>
        <v>13.666360294117647</v>
      </c>
      <c r="D22" s="26">
        <f>'4.1'!D22/'4.2'!D22</f>
        <v>13.98688524590164</v>
      </c>
      <c r="E22" s="26">
        <f>'4.1'!E22/'4.2'!E22</f>
        <v>13.406603773584905</v>
      </c>
      <c r="F22" s="26">
        <f>'4.1'!F22/'4.2'!F22</f>
        <v>18.351228389444952</v>
      </c>
      <c r="G22" s="26">
        <f>'4.1'!G22/'4.2'!G22</f>
        <v>15.222222222222221</v>
      </c>
      <c r="H22" s="26">
        <f>'4.1'!H22/'4.2'!H22</f>
        <v>16.223591549295776</v>
      </c>
      <c r="I22" s="26">
        <f>'4.1'!I22/'4.2'!I22</f>
        <v>16.810666666666666</v>
      </c>
      <c r="J22" s="26">
        <f>'4.1'!J22/'4.2'!J22</f>
        <v>17.8503937007874</v>
      </c>
      <c r="K22" s="26">
        <f>'4.1'!K22/'4.2'!K22</f>
        <v>15.553016453382083</v>
      </c>
      <c r="L22" s="26">
        <f>'4.1'!L22/'4.2'!L22</f>
        <v>16.290203327171906</v>
      </c>
      <c r="M22" s="26">
        <f>'4.1'!M22/'4.2'!M22</f>
        <v>18.298534798534799</v>
      </c>
      <c r="N22" s="3">
        <f t="shared" si="0"/>
        <v>15.855871919170285</v>
      </c>
    </row>
    <row r="23" spans="1:14" ht="14">
      <c r="A23" s="1" t="s">
        <v>57</v>
      </c>
      <c r="B23" s="26">
        <v>0</v>
      </c>
      <c r="C23" s="26">
        <f>'4.1'!C23/'4.2'!C23</f>
        <v>1.8857142857142857</v>
      </c>
      <c r="D23" s="26">
        <f>'4.1'!D23/'4.2'!D23</f>
        <v>9.9090909090909083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3">
        <f t="shared" si="0"/>
        <v>0.98290043290043283</v>
      </c>
    </row>
    <row r="24" spans="1:14" ht="14">
      <c r="A24" s="1" t="s">
        <v>59</v>
      </c>
      <c r="B24" s="26">
        <f>'4.1'!B24/'4.2'!B24</f>
        <v>8.4240687679083095</v>
      </c>
      <c r="C24" s="26">
        <f>'4.1'!C24/'4.2'!C24</f>
        <v>10.350125944584383</v>
      </c>
      <c r="D24" s="26">
        <f>'4.1'!D24/'4.2'!D24</f>
        <v>10.554726368159203</v>
      </c>
      <c r="E24" s="26">
        <f>'4.1'!E24/'4.2'!E24</f>
        <v>14.229381443298969</v>
      </c>
      <c r="F24" s="26">
        <f>'4.1'!F24/'4.2'!F24</f>
        <v>9.8762135922330092</v>
      </c>
      <c r="G24" s="26">
        <f>'4.1'!G24/'4.2'!G24</f>
        <v>10.067567567567568</v>
      </c>
      <c r="H24" s="26">
        <f>'4.1'!H24/'4.2'!H24</f>
        <v>11.544235924932975</v>
      </c>
      <c r="I24" s="26">
        <f>'4.1'!I24/'4.2'!I24</f>
        <v>13.355029585798816</v>
      </c>
      <c r="J24" s="26">
        <f>'4.1'!J24/'4.2'!J24</f>
        <v>11.920765027322405</v>
      </c>
      <c r="K24" s="26">
        <f>'4.1'!K24/'4.2'!K24</f>
        <v>14.084033613445378</v>
      </c>
      <c r="L24" s="26">
        <f>'4.1'!L24/'4.2'!L24</f>
        <v>9.0798722044728439</v>
      </c>
      <c r="M24" s="26">
        <f>'4.1'!M24/'4.2'!M24</f>
        <v>12.225</v>
      </c>
      <c r="N24" s="3">
        <f t="shared" si="0"/>
        <v>11.309251669976987</v>
      </c>
    </row>
    <row r="25" spans="1:14" ht="14">
      <c r="A25" s="1" t="s">
        <v>58</v>
      </c>
      <c r="B25" s="26">
        <f>'4.1'!B25/'4.2'!B25</f>
        <v>9.6228070175438596</v>
      </c>
      <c r="C25" s="26">
        <f>'4.1'!C25/'4.2'!C25</f>
        <v>9.3925233644859816</v>
      </c>
      <c r="D25" s="26">
        <f>'4.1'!D25/'4.2'!D25</f>
        <v>13.292035398230089</v>
      </c>
      <c r="E25" s="26">
        <f>'4.1'!E25/'4.2'!E25</f>
        <v>11.42608695652174</v>
      </c>
      <c r="F25" s="26">
        <f>'4.1'!F25/'4.2'!F25</f>
        <v>16.028571428571428</v>
      </c>
      <c r="G25" s="26">
        <f>'4.1'!G25/'4.2'!G25</f>
        <v>9.6831683168316829</v>
      </c>
      <c r="H25" s="26">
        <f>'4.1'!H25/'4.2'!H25</f>
        <v>14.358490566037736</v>
      </c>
      <c r="I25" s="26">
        <f>'4.1'!I25/'4.2'!I25</f>
        <v>12.257731958762887</v>
      </c>
      <c r="J25" s="26">
        <f>'4.1'!J25/'4.2'!J25</f>
        <v>13.626262626262626</v>
      </c>
      <c r="K25" s="26">
        <f>'4.1'!K25/'4.2'!K25</f>
        <v>13.80188679245283</v>
      </c>
      <c r="L25" s="26">
        <f>'4.1'!L25/'4.2'!L25</f>
        <v>14.509615384615385</v>
      </c>
      <c r="M25" s="26">
        <f>'4.1'!M25/'4.2'!M25</f>
        <v>12.60377358490566</v>
      </c>
      <c r="N25" s="3">
        <f t="shared" si="0"/>
        <v>12.550246116268491</v>
      </c>
    </row>
    <row r="26" spans="1:14" ht="14">
      <c r="A26" s="1" t="s">
        <v>60</v>
      </c>
      <c r="B26" s="26">
        <f>'4.1'!B26/'4.2'!B26</f>
        <v>11.805555555555555</v>
      </c>
      <c r="C26" s="26">
        <f>'4.1'!C26/'4.2'!C26</f>
        <v>11.461538461538462</v>
      </c>
      <c r="D26" s="26">
        <f>'4.1'!D26/'4.2'!D26</f>
        <v>12.447368421052632</v>
      </c>
      <c r="E26" s="26">
        <f>'4.1'!E26/'4.2'!E26</f>
        <v>12.333333333333334</v>
      </c>
      <c r="F26" s="26">
        <f>'4.1'!F26/'4.2'!F26</f>
        <v>15</v>
      </c>
      <c r="G26" s="26">
        <f>'4.1'!G26/'4.2'!G26</f>
        <v>13.790697674418604</v>
      </c>
      <c r="H26" s="26">
        <f>'4.1'!H26/'4.2'!H26</f>
        <v>14.333333333333334</v>
      </c>
      <c r="I26" s="26">
        <f>'4.1'!I26/'4.2'!I26</f>
        <v>13.434782608695652</v>
      </c>
      <c r="J26" s="26">
        <f>'4.1'!J26/'4.2'!J26</f>
        <v>12.4</v>
      </c>
      <c r="K26" s="26">
        <f>'4.1'!K26/'4.2'!K26</f>
        <v>13.666666666666666</v>
      </c>
      <c r="L26" s="26">
        <f>'4.1'!L26/'4.2'!L26</f>
        <v>11.177777777777777</v>
      </c>
      <c r="M26" s="26">
        <f>'4.1'!M26/'4.2'!M26</f>
        <v>11.586956521739131</v>
      </c>
      <c r="N26" s="3">
        <f t="shared" si="0"/>
        <v>12.786500862842596</v>
      </c>
    </row>
    <row r="27" spans="1:14" ht="14">
      <c r="A27" s="1" t="s">
        <v>61</v>
      </c>
      <c r="B27" s="26">
        <f>'4.1'!B27/'4.2'!B27</f>
        <v>8.1444444444444439</v>
      </c>
      <c r="C27" s="26">
        <f>'4.1'!C27/'4.2'!C27</f>
        <v>7.1325301204819276</v>
      </c>
      <c r="D27" s="26">
        <f>'4.1'!D27/'4.2'!D27</f>
        <v>9.1944444444444446</v>
      </c>
      <c r="E27" s="26">
        <f>'4.1'!E27/'4.2'!E27</f>
        <v>9.0641025641025639</v>
      </c>
      <c r="F27" s="26">
        <f>'4.1'!F27/'4.2'!F27</f>
        <v>9.7943925233644862</v>
      </c>
      <c r="G27" s="26">
        <f>'4.1'!G27/'4.2'!G27</f>
        <v>9.9772727272727266</v>
      </c>
      <c r="H27" s="26">
        <f>'4.1'!H27/'4.2'!H27</f>
        <v>9.5258620689655178</v>
      </c>
      <c r="I27" s="26">
        <f>'4.1'!I27/'4.2'!I27</f>
        <v>11.114035087719298</v>
      </c>
      <c r="J27" s="26">
        <f>'4.1'!J27/'4.2'!J27</f>
        <v>8.09</v>
      </c>
      <c r="K27" s="26">
        <f>'4.1'!K27/'4.2'!K27</f>
        <v>10.245454545454546</v>
      </c>
      <c r="L27" s="26">
        <f>'4.1'!L27/'4.2'!L27</f>
        <v>7.4623655913978491</v>
      </c>
      <c r="M27" s="26">
        <f>'4.1'!M27/'4.2'!M27</f>
        <v>10.268817204301076</v>
      </c>
      <c r="N27" s="3">
        <f t="shared" si="0"/>
        <v>9.1678101101624083</v>
      </c>
    </row>
    <row r="28" spans="1:14" ht="14">
      <c r="A28" s="1" t="s">
        <v>62</v>
      </c>
      <c r="B28" s="26">
        <f>'4.1'!B28/'4.2'!B28</f>
        <v>8.5217391304347831</v>
      </c>
      <c r="C28" s="26">
        <f>'4.1'!C28/'4.2'!C28</f>
        <v>7.4246575342465757</v>
      </c>
      <c r="D28" s="26">
        <f>'4.1'!D28/'4.2'!D28</f>
        <v>9.9722222222222214</v>
      </c>
      <c r="E28" s="26">
        <f>'4.1'!E28/'4.2'!E28</f>
        <v>9.3773584905660385</v>
      </c>
      <c r="F28" s="26">
        <f>'4.1'!F28/'4.2'!F28</f>
        <v>9.4057971014492754</v>
      </c>
      <c r="G28" s="26">
        <f>'4.1'!G28/'4.2'!G28</f>
        <v>10.130434782608695</v>
      </c>
      <c r="H28" s="26">
        <f>'4.1'!H28/'4.2'!H28</f>
        <v>11.652173913043478</v>
      </c>
      <c r="I28" s="26">
        <f>'4.1'!I28/'4.2'!I28</f>
        <v>15.385714285714286</v>
      </c>
      <c r="J28" s="26">
        <f>'4.1'!J28/'4.2'!J28</f>
        <v>13.771428571428572</v>
      </c>
      <c r="K28" s="26">
        <f>'4.1'!K28/'4.2'!K28</f>
        <v>12.54054054054054</v>
      </c>
      <c r="L28" s="26">
        <f>'4.1'!L28/'4.2'!L28</f>
        <v>13.04109589041096</v>
      </c>
      <c r="M28" s="26">
        <f>'4.1'!M28/'4.2'!M28</f>
        <v>13.123287671232877</v>
      </c>
      <c r="N28" s="3">
        <f t="shared" si="0"/>
        <v>11.195537511158191</v>
      </c>
    </row>
    <row r="29" spans="1:14" ht="14">
      <c r="A29" s="1" t="s">
        <v>63</v>
      </c>
      <c r="B29" s="26">
        <f>'4.1'!B29/'4.2'!B29</f>
        <v>11.1010101010101</v>
      </c>
      <c r="C29" s="26">
        <f>'4.1'!C29/'4.2'!C29</f>
        <v>14.101449275362318</v>
      </c>
      <c r="D29" s="26">
        <f>'4.1'!D29/'4.2'!D29</f>
        <v>12.330275229357799</v>
      </c>
      <c r="E29" s="26">
        <f>'4.1'!E29/'4.2'!E29</f>
        <v>7.8166666666666664</v>
      </c>
      <c r="F29" s="26">
        <f>'4.1'!F29/'4.2'!F29</f>
        <v>9.0547945205479454</v>
      </c>
      <c r="G29" s="26">
        <f>'4.1'!G29/'4.2'!G29</f>
        <v>11.286919831223628</v>
      </c>
      <c r="H29" s="26">
        <f>'4.1'!H29/'4.2'!H29</f>
        <v>7.1523809523809527</v>
      </c>
      <c r="I29" s="26">
        <f>'4.1'!I29/'4.2'!I29</f>
        <v>13</v>
      </c>
      <c r="J29" s="26">
        <f>'4.1'!J29/'4.2'!J29</f>
        <v>7.1</v>
      </c>
      <c r="K29" s="26">
        <f>'4.1'!K29/'4.2'!K29</f>
        <v>12.084821428571429</v>
      </c>
      <c r="L29" s="26">
        <f>'4.1'!L29/'4.2'!L29</f>
        <v>11.774336283185841</v>
      </c>
      <c r="M29" s="26">
        <f>'4.1'!M29/'4.2'!M29</f>
        <v>13.966101694915254</v>
      </c>
      <c r="N29" s="3">
        <f t="shared" si="0"/>
        <v>10.897396331935161</v>
      </c>
    </row>
    <row r="30" spans="1:14" ht="14">
      <c r="A30" s="1" t="s">
        <v>84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f>'4.1'!J30/'4.2'!J30</f>
        <v>1</v>
      </c>
      <c r="K30" s="26">
        <f>'4.1'!K30/'4.2'!K30</f>
        <v>1.3157894736842106</v>
      </c>
      <c r="L30" s="26">
        <f>'4.1'!L30/'4.2'!L30</f>
        <v>4.8421052631578947</v>
      </c>
      <c r="M30" s="26">
        <f>'4.1'!M30/'4.2'!M30</f>
        <v>1</v>
      </c>
      <c r="N30" s="3">
        <f t="shared" si="0"/>
        <v>0.67982456140350889</v>
      </c>
    </row>
    <row r="32" spans="1:14">
      <c r="A32" s="43" t="s">
        <v>80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6" ht="24.75" customHeight="1"/>
  </sheetData>
  <mergeCells count="1">
    <mergeCell ref="A32:N3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5"/>
  <sheetViews>
    <sheetView workbookViewId="0">
      <selection activeCell="A32" sqref="A32:N37"/>
    </sheetView>
  </sheetViews>
  <sheetFormatPr baseColWidth="10" defaultRowHeight="15"/>
  <cols>
    <col min="1" max="1" width="17.5" style="8" customWidth="1"/>
    <col min="2" max="2" width="13.83203125" style="7" bestFit="1" customWidth="1"/>
    <col min="3" max="3" width="8.6640625" style="7" bestFit="1" customWidth="1"/>
    <col min="4" max="4" width="13.33203125" style="7" customWidth="1"/>
    <col min="5" max="5" width="16.33203125" style="7" customWidth="1"/>
    <col min="6" max="6" width="11" style="7" bestFit="1" customWidth="1"/>
    <col min="7" max="7" width="20.33203125" style="7" bestFit="1" customWidth="1"/>
    <col min="8" max="8" width="11.83203125" style="7" bestFit="1" customWidth="1"/>
    <col min="9" max="9" width="11.5" style="7" customWidth="1"/>
    <col min="10" max="10" width="12.5" style="7" customWidth="1"/>
    <col min="11" max="11" width="11.33203125" style="7" bestFit="1" customWidth="1"/>
    <col min="12" max="12" width="11.83203125" style="7" bestFit="1" customWidth="1"/>
    <col min="13" max="13" width="8.6640625" style="7" bestFit="1" customWidth="1"/>
    <col min="14" max="14" width="10.5" style="7" bestFit="1" customWidth="1"/>
    <col min="15" max="15" width="5" style="13" customWidth="1"/>
    <col min="16" max="16" width="12" style="27" bestFit="1" customWidth="1"/>
    <col min="17" max="17" width="10.83203125" style="13"/>
    <col min="18" max="18" width="21" style="13" bestFit="1" customWidth="1"/>
    <col min="19" max="19" width="10.83203125" style="13"/>
    <col min="20" max="20" width="7" style="13" bestFit="1" customWidth="1"/>
    <col min="21" max="21" width="10.83203125" style="13"/>
    <col min="22" max="22" width="9.6640625" style="13" bestFit="1" customWidth="1"/>
    <col min="23" max="23" width="7.5" style="13" bestFit="1" customWidth="1"/>
    <col min="24" max="24" width="10.83203125" style="13"/>
    <col min="25" max="26" width="8.5" style="13" bestFit="1" customWidth="1"/>
    <col min="27" max="27" width="8.6640625" style="13" bestFit="1" customWidth="1"/>
    <col min="28" max="28" width="6.5" style="13" bestFit="1" customWidth="1"/>
    <col min="29" max="29" width="10.83203125" style="13"/>
    <col min="30" max="30" width="7" style="13" bestFit="1" customWidth="1"/>
    <col min="31" max="31" width="8" style="13" bestFit="1" customWidth="1"/>
    <col min="32" max="16384" width="10.83203125" style="13"/>
  </cols>
  <sheetData>
    <row r="2" spans="1:16">
      <c r="A2" s="6" t="s">
        <v>70</v>
      </c>
    </row>
    <row r="3" spans="1:16">
      <c r="A3" s="6" t="s">
        <v>89</v>
      </c>
    </row>
    <row r="4" spans="1:16" ht="13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8"/>
    </row>
    <row r="5" spans="1:16" ht="28">
      <c r="A5" s="29" t="s">
        <v>12</v>
      </c>
      <c r="B5" s="30" t="s">
        <v>15</v>
      </c>
      <c r="C5" s="30" t="s">
        <v>16</v>
      </c>
      <c r="D5" s="30" t="s">
        <v>76</v>
      </c>
      <c r="E5" s="30" t="s">
        <v>77</v>
      </c>
      <c r="F5" s="30" t="s">
        <v>17</v>
      </c>
      <c r="G5" s="30" t="s">
        <v>75</v>
      </c>
      <c r="H5" s="30" t="s">
        <v>66</v>
      </c>
      <c r="I5" s="30" t="s">
        <v>18</v>
      </c>
      <c r="J5" s="30" t="s">
        <v>74</v>
      </c>
      <c r="K5" s="30" t="s">
        <v>86</v>
      </c>
      <c r="L5" s="30" t="s">
        <v>83</v>
      </c>
      <c r="M5" s="30" t="s">
        <v>67</v>
      </c>
      <c r="N5" s="31" t="s">
        <v>19</v>
      </c>
    </row>
    <row r="6" spans="1:16" ht="15" customHeight="1">
      <c r="A6" s="1" t="s">
        <v>44</v>
      </c>
      <c r="B6" s="5">
        <v>68195</v>
      </c>
      <c r="C6" s="5">
        <v>10153</v>
      </c>
      <c r="D6" s="5">
        <v>11880</v>
      </c>
      <c r="E6" s="5">
        <v>19423</v>
      </c>
      <c r="F6" s="5">
        <v>1180</v>
      </c>
      <c r="G6" s="5">
        <v>8428</v>
      </c>
      <c r="H6" s="5">
        <v>0</v>
      </c>
      <c r="I6" s="5">
        <v>1001</v>
      </c>
      <c r="J6" s="5">
        <v>3081</v>
      </c>
      <c r="K6" s="5">
        <v>132</v>
      </c>
      <c r="L6" s="5">
        <v>0</v>
      </c>
      <c r="M6" s="5">
        <v>23377</v>
      </c>
      <c r="N6" s="32">
        <f>SUM(B6:M6)</f>
        <v>146850</v>
      </c>
      <c r="P6" s="33"/>
    </row>
    <row r="7" spans="1:16" ht="15" customHeight="1">
      <c r="A7" s="1" t="s">
        <v>64</v>
      </c>
      <c r="B7" s="34">
        <v>17996</v>
      </c>
      <c r="C7" s="34">
        <v>5109</v>
      </c>
      <c r="D7" s="5">
        <v>323</v>
      </c>
      <c r="E7" s="5">
        <v>5044</v>
      </c>
      <c r="F7" s="34">
        <v>2783</v>
      </c>
      <c r="G7" s="34">
        <v>2108</v>
      </c>
      <c r="H7" s="34">
        <v>0</v>
      </c>
      <c r="I7" s="34"/>
      <c r="J7" s="34">
        <v>35</v>
      </c>
      <c r="K7" s="34">
        <v>2</v>
      </c>
      <c r="L7" s="34">
        <v>0</v>
      </c>
      <c r="M7" s="5">
        <v>15712</v>
      </c>
      <c r="N7" s="32">
        <f t="shared" ref="N7:N30" si="0">SUM(B7:M7)</f>
        <v>49112</v>
      </c>
      <c r="P7" s="33"/>
    </row>
    <row r="8" spans="1:16" ht="15" customHeight="1">
      <c r="A8" s="1" t="s">
        <v>45</v>
      </c>
      <c r="B8" s="34">
        <v>4</v>
      </c>
      <c r="C8" s="34"/>
      <c r="D8" s="7">
        <v>0</v>
      </c>
      <c r="E8" s="5">
        <v>0</v>
      </c>
      <c r="F8" s="34">
        <v>0</v>
      </c>
      <c r="H8" s="34">
        <v>0</v>
      </c>
      <c r="I8" s="34"/>
      <c r="J8" s="34">
        <v>0</v>
      </c>
      <c r="K8" s="34">
        <v>0</v>
      </c>
      <c r="L8" s="34">
        <v>0</v>
      </c>
      <c r="M8" s="5">
        <v>927</v>
      </c>
      <c r="N8" s="32">
        <f t="shared" si="0"/>
        <v>931</v>
      </c>
      <c r="P8" s="33"/>
    </row>
    <row r="9" spans="1:16" ht="15" customHeight="1">
      <c r="A9" s="1" t="s">
        <v>46</v>
      </c>
      <c r="B9" s="34">
        <v>1129</v>
      </c>
      <c r="C9" s="34">
        <v>1</v>
      </c>
      <c r="D9" s="5">
        <v>332</v>
      </c>
      <c r="E9" s="5">
        <v>2</v>
      </c>
      <c r="F9" s="34">
        <v>0</v>
      </c>
      <c r="H9" s="34">
        <v>0</v>
      </c>
      <c r="I9" s="34"/>
      <c r="J9" s="34">
        <v>4</v>
      </c>
      <c r="K9" s="34">
        <v>438</v>
      </c>
      <c r="L9" s="34">
        <v>2</v>
      </c>
      <c r="M9" s="5">
        <v>11034</v>
      </c>
      <c r="N9" s="32">
        <f t="shared" si="0"/>
        <v>12942</v>
      </c>
      <c r="P9" s="33"/>
    </row>
    <row r="10" spans="1:16" ht="15" customHeight="1">
      <c r="A10" s="1" t="s">
        <v>47</v>
      </c>
      <c r="B10" s="34">
        <v>39572</v>
      </c>
      <c r="C10" s="34">
        <v>14367</v>
      </c>
      <c r="D10" s="5">
        <v>17489</v>
      </c>
      <c r="E10" s="5">
        <v>9697</v>
      </c>
      <c r="F10" s="34">
        <v>6955</v>
      </c>
      <c r="G10" s="34">
        <v>9132</v>
      </c>
      <c r="H10" s="34">
        <v>0</v>
      </c>
      <c r="I10" s="34"/>
      <c r="J10" s="34">
        <v>12601</v>
      </c>
      <c r="K10" s="34">
        <v>6552</v>
      </c>
      <c r="L10" s="34">
        <v>2</v>
      </c>
      <c r="M10" s="5">
        <v>30934</v>
      </c>
      <c r="N10" s="32">
        <f t="shared" si="0"/>
        <v>147301</v>
      </c>
      <c r="P10" s="33"/>
    </row>
    <row r="11" spans="1:16" ht="15" customHeight="1">
      <c r="A11" s="1" t="s">
        <v>48</v>
      </c>
      <c r="B11" s="5">
        <v>31918</v>
      </c>
      <c r="C11" s="5">
        <v>4661</v>
      </c>
      <c r="D11" s="5">
        <v>5557</v>
      </c>
      <c r="E11" s="5">
        <v>7785</v>
      </c>
      <c r="F11" s="5">
        <v>8044</v>
      </c>
      <c r="G11" s="34">
        <v>932</v>
      </c>
      <c r="H11" s="5">
        <v>0</v>
      </c>
      <c r="I11" s="5"/>
      <c r="J11" s="5">
        <v>1013</v>
      </c>
      <c r="K11" s="5">
        <v>0</v>
      </c>
      <c r="L11" s="5">
        <v>1</v>
      </c>
      <c r="M11" s="5">
        <v>25896</v>
      </c>
      <c r="N11" s="32">
        <f t="shared" si="0"/>
        <v>85807</v>
      </c>
      <c r="P11" s="33"/>
    </row>
    <row r="12" spans="1:16" ht="15" customHeight="1">
      <c r="A12" s="1" t="s">
        <v>90</v>
      </c>
      <c r="B12" s="5">
        <v>2138</v>
      </c>
      <c r="C12" s="5">
        <v>132</v>
      </c>
      <c r="D12" s="5">
        <v>430</v>
      </c>
      <c r="E12" s="5">
        <v>344</v>
      </c>
      <c r="F12" s="5">
        <v>180</v>
      </c>
      <c r="G12" s="5">
        <v>0</v>
      </c>
      <c r="H12" s="5">
        <v>0</v>
      </c>
      <c r="I12" s="5"/>
      <c r="J12" s="5">
        <v>0</v>
      </c>
      <c r="K12" s="5">
        <v>0</v>
      </c>
      <c r="L12" s="5">
        <v>0</v>
      </c>
      <c r="M12" s="5">
        <v>248</v>
      </c>
      <c r="N12" s="32">
        <f t="shared" si="0"/>
        <v>3472</v>
      </c>
      <c r="P12" s="33"/>
    </row>
    <row r="13" spans="1:16" ht="15" customHeight="1">
      <c r="A13" s="1" t="s">
        <v>49</v>
      </c>
      <c r="B13" s="5">
        <v>1463</v>
      </c>
      <c r="C13" s="5"/>
      <c r="D13" s="5">
        <v>308</v>
      </c>
      <c r="E13" s="5">
        <v>673</v>
      </c>
      <c r="F13" s="5">
        <v>218</v>
      </c>
      <c r="G13" s="5">
        <v>41</v>
      </c>
      <c r="H13" s="5">
        <v>104</v>
      </c>
      <c r="I13" s="5"/>
      <c r="J13" s="5">
        <v>0</v>
      </c>
      <c r="K13" s="5">
        <v>38</v>
      </c>
      <c r="L13" s="5">
        <v>0</v>
      </c>
      <c r="M13" s="5">
        <v>9210</v>
      </c>
      <c r="N13" s="32">
        <f t="shared" si="0"/>
        <v>12055</v>
      </c>
      <c r="P13" s="33"/>
    </row>
    <row r="14" spans="1:16" ht="15" customHeight="1">
      <c r="A14" s="1" t="s">
        <v>50</v>
      </c>
      <c r="B14" s="5">
        <v>33</v>
      </c>
      <c r="C14" s="5"/>
      <c r="D14" s="5">
        <v>699</v>
      </c>
      <c r="E14" s="5">
        <v>1</v>
      </c>
      <c r="F14" s="5">
        <v>6</v>
      </c>
      <c r="G14" s="5">
        <v>0</v>
      </c>
      <c r="H14" s="5"/>
      <c r="I14" s="5"/>
      <c r="J14" s="5">
        <v>0</v>
      </c>
      <c r="K14" s="5">
        <v>297</v>
      </c>
      <c r="L14" s="5">
        <v>0</v>
      </c>
      <c r="M14" s="5">
        <v>4305</v>
      </c>
      <c r="N14" s="32">
        <f t="shared" si="0"/>
        <v>5341</v>
      </c>
      <c r="P14" s="33"/>
    </row>
    <row r="15" spans="1:16" ht="15" customHeight="1">
      <c r="A15" s="1" t="s">
        <v>51</v>
      </c>
      <c r="B15" s="5">
        <v>7007</v>
      </c>
      <c r="C15" s="5">
        <v>745</v>
      </c>
      <c r="D15" s="5">
        <v>3542</v>
      </c>
      <c r="E15" s="5">
        <v>1125</v>
      </c>
      <c r="F15" s="5">
        <v>394</v>
      </c>
      <c r="G15" s="5">
        <v>331</v>
      </c>
      <c r="H15" s="5"/>
      <c r="I15" s="5"/>
      <c r="J15" s="5">
        <v>369</v>
      </c>
      <c r="K15" s="5">
        <v>406</v>
      </c>
      <c r="L15" s="5">
        <v>0</v>
      </c>
      <c r="M15" s="5">
        <v>6362</v>
      </c>
      <c r="N15" s="32">
        <f t="shared" si="0"/>
        <v>20281</v>
      </c>
      <c r="P15" s="33"/>
    </row>
    <row r="16" spans="1:16" ht="15" customHeight="1">
      <c r="A16" s="1" t="s">
        <v>52</v>
      </c>
      <c r="B16" s="34">
        <v>14942</v>
      </c>
      <c r="C16" s="34"/>
      <c r="D16" s="5">
        <v>2380</v>
      </c>
      <c r="E16" s="5">
        <v>389</v>
      </c>
      <c r="F16" s="34">
        <v>4</v>
      </c>
      <c r="G16" s="34">
        <v>3</v>
      </c>
      <c r="H16" s="34">
        <v>12</v>
      </c>
      <c r="I16" s="34">
        <v>1</v>
      </c>
      <c r="J16" s="34">
        <v>0</v>
      </c>
      <c r="K16" s="34">
        <v>0</v>
      </c>
      <c r="L16" s="34">
        <v>3</v>
      </c>
      <c r="M16" s="5">
        <v>5335</v>
      </c>
      <c r="N16" s="32">
        <f t="shared" si="0"/>
        <v>23069</v>
      </c>
      <c r="P16" s="33"/>
    </row>
    <row r="17" spans="1:16" ht="15" customHeight="1">
      <c r="A17" s="1" t="s">
        <v>87</v>
      </c>
      <c r="B17" s="34">
        <v>18550</v>
      </c>
      <c r="C17" s="34">
        <v>20167</v>
      </c>
      <c r="D17" s="5">
        <v>15981</v>
      </c>
      <c r="E17" s="5">
        <v>7356</v>
      </c>
      <c r="F17" s="34">
        <v>1904</v>
      </c>
      <c r="G17" s="34">
        <v>7357</v>
      </c>
      <c r="H17" s="34">
        <v>26797</v>
      </c>
      <c r="I17" s="34">
        <v>3440</v>
      </c>
      <c r="J17" s="34">
        <v>8081</v>
      </c>
      <c r="K17" s="34">
        <v>6739</v>
      </c>
      <c r="L17" s="34">
        <v>10064</v>
      </c>
      <c r="M17" s="5">
        <v>48778</v>
      </c>
      <c r="N17" s="32">
        <f t="shared" si="0"/>
        <v>175214</v>
      </c>
      <c r="P17" s="33"/>
    </row>
    <row r="18" spans="1:16" ht="15" customHeight="1">
      <c r="A18" s="1" t="s">
        <v>53</v>
      </c>
      <c r="B18" s="34">
        <v>66716</v>
      </c>
      <c r="C18" s="34">
        <v>17167</v>
      </c>
      <c r="D18" s="5">
        <v>17712</v>
      </c>
      <c r="E18" s="5">
        <v>7194</v>
      </c>
      <c r="F18" s="34">
        <v>14579</v>
      </c>
      <c r="G18" s="34">
        <v>7968</v>
      </c>
      <c r="H18" s="34">
        <v>13048</v>
      </c>
      <c r="I18" s="34">
        <v>26892</v>
      </c>
      <c r="J18" s="34">
        <v>14937</v>
      </c>
      <c r="K18" s="34">
        <v>14631</v>
      </c>
      <c r="L18" s="34">
        <v>10491</v>
      </c>
      <c r="M18" s="5">
        <v>71430</v>
      </c>
      <c r="N18" s="32">
        <f t="shared" si="0"/>
        <v>282765</v>
      </c>
      <c r="P18" s="33"/>
    </row>
    <row r="19" spans="1:16" ht="15" customHeight="1">
      <c r="A19" s="1" t="s">
        <v>88</v>
      </c>
      <c r="B19" s="34">
        <v>42827</v>
      </c>
      <c r="C19" s="34">
        <v>14528</v>
      </c>
      <c r="D19" s="5">
        <v>20046</v>
      </c>
      <c r="E19" s="5">
        <v>13345</v>
      </c>
      <c r="F19" s="34">
        <v>2799</v>
      </c>
      <c r="G19" s="34">
        <v>2190</v>
      </c>
      <c r="H19" s="34">
        <v>0</v>
      </c>
      <c r="I19" s="34">
        <v>0</v>
      </c>
      <c r="J19" s="34">
        <v>173</v>
      </c>
      <c r="K19" s="34">
        <v>483</v>
      </c>
      <c r="L19" s="34">
        <v>0</v>
      </c>
      <c r="M19" s="5">
        <v>32786</v>
      </c>
      <c r="N19" s="32">
        <f t="shared" si="0"/>
        <v>129177</v>
      </c>
      <c r="P19" s="33"/>
    </row>
    <row r="20" spans="1:16" ht="15" customHeight="1">
      <c r="A20" s="1" t="s">
        <v>54</v>
      </c>
      <c r="B20" s="34">
        <v>17052</v>
      </c>
      <c r="C20" s="34"/>
      <c r="D20" s="5">
        <v>1934</v>
      </c>
      <c r="E20" s="5">
        <v>2870</v>
      </c>
      <c r="F20" s="34">
        <v>1864</v>
      </c>
      <c r="G20" s="34">
        <v>64</v>
      </c>
      <c r="H20" s="34">
        <v>0</v>
      </c>
      <c r="I20" s="34">
        <v>0</v>
      </c>
      <c r="J20" s="34">
        <v>563</v>
      </c>
      <c r="K20" s="34">
        <v>0</v>
      </c>
      <c r="L20" s="34">
        <v>0</v>
      </c>
      <c r="M20" s="5">
        <v>3650</v>
      </c>
      <c r="N20" s="32">
        <f t="shared" si="0"/>
        <v>27997</v>
      </c>
      <c r="P20" s="33"/>
    </row>
    <row r="21" spans="1:16" ht="15" customHeight="1">
      <c r="A21" s="1" t="s">
        <v>55</v>
      </c>
      <c r="B21" s="34">
        <v>38223</v>
      </c>
      <c r="C21" s="34">
        <v>10949</v>
      </c>
      <c r="D21" s="5">
        <v>12694</v>
      </c>
      <c r="E21" s="5">
        <v>7705</v>
      </c>
      <c r="F21" s="34">
        <v>10191</v>
      </c>
      <c r="G21" s="34">
        <v>5543</v>
      </c>
      <c r="H21" s="34">
        <v>6038</v>
      </c>
      <c r="I21" s="34">
        <v>0</v>
      </c>
      <c r="J21" s="34">
        <v>285</v>
      </c>
      <c r="K21" s="34">
        <v>1794</v>
      </c>
      <c r="L21" s="34">
        <v>1</v>
      </c>
      <c r="M21" s="5">
        <v>24814</v>
      </c>
      <c r="N21" s="32">
        <f t="shared" si="0"/>
        <v>118237</v>
      </c>
      <c r="P21" s="33"/>
    </row>
    <row r="22" spans="1:16" ht="15" customHeight="1">
      <c r="A22" s="1" t="s">
        <v>56</v>
      </c>
      <c r="B22" s="34">
        <v>68179</v>
      </c>
      <c r="C22" s="34">
        <v>20363</v>
      </c>
      <c r="D22" s="5">
        <v>15807</v>
      </c>
      <c r="E22" s="5">
        <v>6462</v>
      </c>
      <c r="F22" s="34">
        <v>30366</v>
      </c>
      <c r="G22" s="34">
        <v>40</v>
      </c>
      <c r="H22" s="34">
        <v>0</v>
      </c>
      <c r="I22" s="34">
        <v>28576</v>
      </c>
      <c r="J22" s="34">
        <v>1680</v>
      </c>
      <c r="K22" s="34">
        <v>1976</v>
      </c>
      <c r="L22" s="34">
        <v>7</v>
      </c>
      <c r="M22" s="5">
        <v>34248</v>
      </c>
      <c r="N22" s="32">
        <f t="shared" si="0"/>
        <v>207704</v>
      </c>
      <c r="P22" s="33"/>
    </row>
    <row r="23" spans="1:16" ht="15" customHeight="1">
      <c r="A23" s="1" t="s">
        <v>57</v>
      </c>
      <c r="B23" s="34"/>
      <c r="C23" s="34"/>
      <c r="D23" s="5">
        <v>0</v>
      </c>
      <c r="E23" s="5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5">
        <v>502</v>
      </c>
      <c r="N23" s="32">
        <f t="shared" si="0"/>
        <v>502</v>
      </c>
      <c r="P23" s="33"/>
    </row>
    <row r="24" spans="1:16" ht="15" customHeight="1">
      <c r="A24" s="1" t="s">
        <v>59</v>
      </c>
      <c r="B24" s="34">
        <v>16276</v>
      </c>
      <c r="C24" s="34">
        <v>2317</v>
      </c>
      <c r="D24" s="5">
        <v>4089</v>
      </c>
      <c r="E24" s="5">
        <v>3310</v>
      </c>
      <c r="F24" s="34">
        <v>794</v>
      </c>
      <c r="G24" s="34">
        <v>0</v>
      </c>
      <c r="H24" s="34">
        <v>4918</v>
      </c>
      <c r="I24" s="34">
        <v>40</v>
      </c>
      <c r="J24" s="34">
        <v>1608</v>
      </c>
      <c r="K24" s="34">
        <v>468</v>
      </c>
      <c r="L24" s="34">
        <v>1</v>
      </c>
      <c r="M24" s="5">
        <v>16240</v>
      </c>
      <c r="N24" s="32">
        <f t="shared" si="0"/>
        <v>50061</v>
      </c>
      <c r="P24" s="33"/>
    </row>
    <row r="25" spans="1:16" ht="15" customHeight="1">
      <c r="A25" s="1" t="s">
        <v>58</v>
      </c>
      <c r="B25" s="5">
        <v>5872</v>
      </c>
      <c r="C25" s="5"/>
      <c r="D25" s="5">
        <v>4175</v>
      </c>
      <c r="E25" s="5">
        <v>4132</v>
      </c>
      <c r="F25" s="7">
        <v>0</v>
      </c>
      <c r="G25" s="5">
        <v>0</v>
      </c>
      <c r="H25" s="5">
        <v>0</v>
      </c>
      <c r="I25" s="5">
        <v>0</v>
      </c>
      <c r="J25" s="5">
        <v>400</v>
      </c>
      <c r="K25" s="5">
        <v>401</v>
      </c>
      <c r="L25" s="5">
        <v>0</v>
      </c>
      <c r="M25" s="5">
        <v>967</v>
      </c>
      <c r="N25" s="32">
        <f t="shared" si="0"/>
        <v>15947</v>
      </c>
      <c r="P25" s="33"/>
    </row>
    <row r="26" spans="1:16" ht="15" customHeight="1">
      <c r="A26" s="1" t="s">
        <v>60</v>
      </c>
      <c r="B26" s="5">
        <v>3837</v>
      </c>
      <c r="C26" s="5"/>
      <c r="D26" s="5">
        <v>707</v>
      </c>
      <c r="E26" s="5">
        <v>1064</v>
      </c>
      <c r="F26" s="7">
        <v>0</v>
      </c>
      <c r="G26" s="5">
        <v>0</v>
      </c>
      <c r="H26" s="5">
        <v>0</v>
      </c>
      <c r="I26" s="5">
        <v>0</v>
      </c>
      <c r="J26" s="5">
        <v>1</v>
      </c>
      <c r="K26" s="5">
        <v>426</v>
      </c>
      <c r="L26" s="5">
        <v>0</v>
      </c>
      <c r="M26" s="5">
        <v>272</v>
      </c>
      <c r="N26" s="32">
        <f t="shared" si="0"/>
        <v>6307</v>
      </c>
      <c r="P26" s="33"/>
    </row>
    <row r="27" spans="1:16" ht="15" customHeight="1">
      <c r="A27" s="1" t="s">
        <v>61</v>
      </c>
      <c r="B27" s="5">
        <v>1960</v>
      </c>
      <c r="C27" s="5">
        <v>289</v>
      </c>
      <c r="D27" s="5">
        <v>814</v>
      </c>
      <c r="E27" s="5">
        <v>270</v>
      </c>
      <c r="F27" s="5">
        <v>343</v>
      </c>
      <c r="G27" s="5">
        <v>514</v>
      </c>
      <c r="H27" s="5">
        <v>1731</v>
      </c>
      <c r="I27" s="5">
        <v>0</v>
      </c>
      <c r="J27" s="5">
        <v>0</v>
      </c>
      <c r="K27" s="5">
        <v>929</v>
      </c>
      <c r="L27" s="5">
        <v>293</v>
      </c>
      <c r="M27" s="5">
        <v>3765</v>
      </c>
      <c r="N27" s="32">
        <f t="shared" si="0"/>
        <v>10908</v>
      </c>
      <c r="P27" s="33"/>
    </row>
    <row r="28" spans="1:16" ht="15" customHeight="1">
      <c r="A28" s="1" t="s">
        <v>62</v>
      </c>
      <c r="B28" s="34">
        <v>5416</v>
      </c>
      <c r="C28" s="34">
        <v>588</v>
      </c>
      <c r="D28" s="5">
        <v>759</v>
      </c>
      <c r="E28" s="5">
        <v>318</v>
      </c>
      <c r="F28" s="5">
        <v>20</v>
      </c>
      <c r="G28" s="34">
        <v>0</v>
      </c>
      <c r="H28" s="34">
        <v>1380</v>
      </c>
      <c r="I28" s="34">
        <v>0</v>
      </c>
      <c r="J28" s="34">
        <v>0</v>
      </c>
      <c r="K28" s="34">
        <v>348</v>
      </c>
      <c r="L28" s="34">
        <v>77</v>
      </c>
      <c r="M28" s="5">
        <v>470</v>
      </c>
      <c r="N28" s="32">
        <f t="shared" si="0"/>
        <v>9376</v>
      </c>
      <c r="P28" s="33"/>
    </row>
    <row r="29" spans="1:16" ht="15" customHeight="1">
      <c r="A29" s="1" t="s">
        <v>63</v>
      </c>
      <c r="B29" s="5">
        <v>16916</v>
      </c>
      <c r="C29" s="5">
        <v>701</v>
      </c>
      <c r="D29" s="5">
        <v>1723</v>
      </c>
      <c r="E29" s="5">
        <v>1354</v>
      </c>
      <c r="F29" s="5">
        <v>1031</v>
      </c>
      <c r="G29" s="5">
        <v>570</v>
      </c>
      <c r="H29" s="5">
        <v>0</v>
      </c>
      <c r="I29" s="5">
        <v>2</v>
      </c>
      <c r="J29" s="5">
        <v>135</v>
      </c>
      <c r="K29" s="5">
        <v>474</v>
      </c>
      <c r="L29" s="5">
        <v>0</v>
      </c>
      <c r="M29" s="5">
        <v>5794</v>
      </c>
      <c r="N29" s="32">
        <f t="shared" si="0"/>
        <v>28700</v>
      </c>
      <c r="P29" s="33"/>
    </row>
    <row r="30" spans="1:16" ht="15" customHeight="1">
      <c r="A30" s="1" t="s">
        <v>84</v>
      </c>
      <c r="B30" s="5">
        <v>75</v>
      </c>
      <c r="C30" s="5"/>
      <c r="D30" s="5">
        <v>12</v>
      </c>
      <c r="E30" s="5">
        <v>8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29</v>
      </c>
      <c r="N30" s="32">
        <f t="shared" si="0"/>
        <v>124</v>
      </c>
      <c r="P30" s="33"/>
    </row>
    <row r="31" spans="1:16" ht="15" customHeight="1">
      <c r="A31" s="2" t="s">
        <v>19</v>
      </c>
      <c r="B31" s="3">
        <f t="shared" ref="B31:M31" si="1">SUM(B6:B30)</f>
        <v>486296</v>
      </c>
      <c r="C31" s="3">
        <f t="shared" si="1"/>
        <v>122237</v>
      </c>
      <c r="D31" s="3">
        <f t="shared" si="1"/>
        <v>139393</v>
      </c>
      <c r="E31" s="3">
        <f t="shared" si="1"/>
        <v>99871</v>
      </c>
      <c r="F31" s="3">
        <f t="shared" si="1"/>
        <v>83655</v>
      </c>
      <c r="G31" s="3">
        <f t="shared" si="1"/>
        <v>45221</v>
      </c>
      <c r="H31" s="3">
        <f t="shared" si="1"/>
        <v>54028</v>
      </c>
      <c r="I31" s="3">
        <f t="shared" si="1"/>
        <v>59952</v>
      </c>
      <c r="J31" s="3">
        <f t="shared" si="1"/>
        <v>44966</v>
      </c>
      <c r="K31" s="3">
        <f t="shared" si="1"/>
        <v>36534</v>
      </c>
      <c r="L31" s="3">
        <f t="shared" si="1"/>
        <v>20942</v>
      </c>
      <c r="M31" s="3">
        <f t="shared" si="1"/>
        <v>377085</v>
      </c>
      <c r="N31" s="32">
        <f t="shared" ref="N31" si="2">SUM(B31:M31)</f>
        <v>1570180</v>
      </c>
      <c r="P31" s="33"/>
    </row>
    <row r="32" spans="1:16" ht="15" customHeight="1">
      <c r="A32" s="8" t="s">
        <v>73</v>
      </c>
      <c r="P32" s="33"/>
    </row>
    <row r="33" spans="1:16" ht="15" customHeight="1">
      <c r="A33" s="8" t="s">
        <v>81</v>
      </c>
      <c r="P33" s="33"/>
    </row>
    <row r="34" spans="1:16" ht="15" customHeight="1">
      <c r="A34" s="8" t="s">
        <v>82</v>
      </c>
      <c r="P34" s="33"/>
    </row>
    <row r="35" spans="1:16">
      <c r="A35" s="43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</sheetData>
  <sortState xmlns:xlrd2="http://schemas.microsoft.com/office/spreadsheetml/2017/richdata2" columnSort="1" ref="R5:AW58">
    <sortCondition descending="1" ref="R31:AW31"/>
  </sortState>
  <mergeCells count="1">
    <mergeCell ref="A35:N3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8"/>
  <sheetViews>
    <sheetView tabSelected="1" workbookViewId="0">
      <selection activeCell="U23" sqref="U23"/>
    </sheetView>
  </sheetViews>
  <sheetFormatPr baseColWidth="10" defaultColWidth="9.83203125" defaultRowHeight="15"/>
  <cols>
    <col min="1" max="1" width="18" style="14" customWidth="1"/>
    <col min="2" max="2" width="9.83203125" style="40"/>
    <col min="3" max="16384" width="9.83203125" style="14"/>
  </cols>
  <sheetData>
    <row r="2" spans="1:9" ht="17">
      <c r="A2" s="35" t="s">
        <v>15</v>
      </c>
      <c r="B2" s="15">
        <v>486296</v>
      </c>
      <c r="I2" s="42" t="s">
        <v>91</v>
      </c>
    </row>
    <row r="3" spans="1:9">
      <c r="A3" s="35" t="s">
        <v>16</v>
      </c>
      <c r="B3" s="15">
        <v>122237</v>
      </c>
    </row>
    <row r="4" spans="1:9">
      <c r="A4" s="35" t="s">
        <v>76</v>
      </c>
      <c r="B4" s="15">
        <v>139393</v>
      </c>
    </row>
    <row r="5" spans="1:9">
      <c r="A5" s="35" t="s">
        <v>77</v>
      </c>
      <c r="B5" s="15">
        <v>99871</v>
      </c>
    </row>
    <row r="6" spans="1:9">
      <c r="A6" s="35" t="s">
        <v>17</v>
      </c>
      <c r="B6" s="15">
        <v>83655</v>
      </c>
    </row>
    <row r="7" spans="1:9" ht="42">
      <c r="A7" s="35" t="s">
        <v>75</v>
      </c>
      <c r="B7" s="15">
        <v>45221</v>
      </c>
    </row>
    <row r="8" spans="1:9">
      <c r="A8" s="35" t="s">
        <v>66</v>
      </c>
      <c r="B8" s="15">
        <v>54028</v>
      </c>
    </row>
    <row r="9" spans="1:9">
      <c r="A9" s="35" t="s">
        <v>18</v>
      </c>
      <c r="B9" s="15">
        <v>59952</v>
      </c>
    </row>
    <row r="10" spans="1:9">
      <c r="A10" s="35" t="s">
        <v>74</v>
      </c>
      <c r="B10" s="15">
        <v>44966</v>
      </c>
    </row>
    <row r="11" spans="1:9">
      <c r="A11" s="35" t="s">
        <v>86</v>
      </c>
      <c r="B11" s="15">
        <v>36534</v>
      </c>
    </row>
    <row r="12" spans="1:9">
      <c r="A12" s="35" t="s">
        <v>83</v>
      </c>
      <c r="B12" s="15">
        <v>20942</v>
      </c>
      <c r="C12" s="36">
        <f>SUM(B2:B11)/B14</f>
        <v>0.74650868053344199</v>
      </c>
    </row>
    <row r="13" spans="1:9">
      <c r="A13" s="35" t="s">
        <v>67</v>
      </c>
      <c r="B13" s="15">
        <v>377085</v>
      </c>
    </row>
    <row r="14" spans="1:9">
      <c r="A14" s="37" t="s">
        <v>14</v>
      </c>
      <c r="B14" s="38">
        <f>SUM(B2:B13)</f>
        <v>1570180</v>
      </c>
    </row>
    <row r="16" spans="1:9">
      <c r="A16" s="39"/>
    </row>
    <row r="17" spans="1:4">
      <c r="A17" s="39"/>
      <c r="B17" s="40">
        <f>B2+B3+B4+B5+B6</f>
        <v>931452</v>
      </c>
    </row>
    <row r="18" spans="1:4">
      <c r="A18" s="39"/>
      <c r="B18" s="41">
        <f>B17/B14</f>
        <v>0.59321351692162683</v>
      </c>
    </row>
    <row r="19" spans="1:4">
      <c r="A19" s="39"/>
    </row>
    <row r="20" spans="1:4">
      <c r="A20" s="39"/>
    </row>
    <row r="21" spans="1:4">
      <c r="A21" s="39"/>
    </row>
    <row r="22" spans="1:4">
      <c r="A22" s="39"/>
    </row>
    <row r="23" spans="1:4">
      <c r="A23" s="39"/>
    </row>
    <row r="24" spans="1:4">
      <c r="A24" s="39"/>
    </row>
    <row r="25" spans="1:4">
      <c r="A25" s="39"/>
    </row>
    <row r="26" spans="1:4">
      <c r="A26" s="39"/>
    </row>
    <row r="27" spans="1:4">
      <c r="D27" s="14" t="s">
        <v>78</v>
      </c>
    </row>
    <row r="28" spans="1:4">
      <c r="A28" s="39"/>
      <c r="D28" s="14" t="s">
        <v>79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4.1</vt:lpstr>
      <vt:lpstr>GRAFICO 19</vt:lpstr>
      <vt:lpstr>4.2</vt:lpstr>
      <vt:lpstr>GRAFICO 20</vt:lpstr>
      <vt:lpstr>4.3</vt:lpstr>
      <vt:lpstr>4.4</vt:lpstr>
      <vt:lpstr>GRAFICO 21</vt:lpstr>
      <vt:lpstr>'4.1'!Área_de_impresión</vt:lpstr>
      <vt:lpstr>'4.2'!Área_de_impresión</vt:lpstr>
      <vt:lpstr>'4.3'!Área_de_impresión</vt:lpstr>
      <vt:lpstr>'4.4'!Área_de_impresión</vt:lpstr>
      <vt:lpstr>'GRAFICO 19'!Área_de_impresión</vt:lpstr>
      <vt:lpstr>'GRAFICO 20'!Área_de_impresión</vt:lpstr>
      <vt:lpstr>'GRAFICO 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Marjorie Campos Gómez</cp:lastModifiedBy>
  <cp:lastPrinted>2015-06-04T19:02:02Z</cp:lastPrinted>
  <dcterms:created xsi:type="dcterms:W3CDTF">2013-07-03T19:01:43Z</dcterms:created>
  <dcterms:modified xsi:type="dcterms:W3CDTF">2024-07-12T20:39:05Z</dcterms:modified>
</cp:coreProperties>
</file>