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2 BOLETÍN ACCIDENTES LABORALES/CUADROS Y GRAFICOS ACCIDENTES LABORALES/"/>
    </mc:Choice>
  </mc:AlternateContent>
  <xr:revisionPtr revIDLastSave="0" documentId="13_ncr:1_{0CD0CC54-BAE5-0446-A793-FA662FBF8A5D}" xr6:coauthVersionLast="47" xr6:coauthVersionMax="47" xr10:uidLastSave="{00000000-0000-0000-0000-000000000000}"/>
  <bookViews>
    <workbookView xWindow="-20020" yWindow="7700" windowWidth="18380" windowHeight="19900" xr2:uid="{00000000-000D-0000-FFFF-FFFF00000000}"/>
  </bookViews>
  <sheets>
    <sheet name="Port 2" sheetId="12" r:id="rId1"/>
    <sheet name="Hoja1" sheetId="13" r:id="rId2"/>
  </sheets>
  <definedNames>
    <definedName name="_xlnm._FilterDatabase" localSheetId="1" hidden="1">Hoja1!$F$73:$H$110</definedName>
    <definedName name="_xlchart.v1.0" hidden="1">'Port 2'!$B$7:$B$22</definedName>
    <definedName name="_xlchart.v1.1" hidden="1">'Port 2'!$E$5:$E$6</definedName>
    <definedName name="_xlchart.v1.2" hidden="1">'Port 2'!$E$7:$E$22</definedName>
    <definedName name="_xlnm.Print_Area" localSheetId="0">'Port 2'!$B$1:$E$46</definedName>
  </definedNames>
  <calcPr calcId="191029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9" i="13" l="1"/>
  <c r="E7" i="12" l="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67" i="13"/>
  <c r="E66" i="13"/>
  <c r="E61" i="13"/>
  <c r="E54" i="13"/>
  <c r="E46" i="13"/>
  <c r="E40" i="13"/>
  <c r="E34" i="13"/>
  <c r="E29" i="13"/>
  <c r="E21" i="13"/>
  <c r="E17" i="13"/>
  <c r="E16" i="13"/>
  <c r="E13" i="13"/>
  <c r="E10" i="13"/>
  <c r="E6" i="13"/>
  <c r="E4" i="13"/>
  <c r="E3" i="13"/>
  <c r="D68" i="13"/>
  <c r="D23" i="12"/>
  <c r="C23" i="12"/>
  <c r="E23" i="12" l="1"/>
</calcChain>
</file>

<file path=xl/sharedStrings.xml><?xml version="1.0" encoding="utf-8"?>
<sst xmlns="http://schemas.openxmlformats.org/spreadsheetml/2006/main" count="438" uniqueCount="164">
  <si>
    <t xml:space="preserve">T O T A L </t>
  </si>
  <si>
    <t>Accidentes ocurridos a trabajadores portuarios según % de accidentabilidad por Gobernación Marítima</t>
  </si>
  <si>
    <t>Gobernación Marítima</t>
  </si>
  <si>
    <t>Total accidentes</t>
  </si>
  <si>
    <t>Arica</t>
  </si>
  <si>
    <t>Iquique</t>
  </si>
  <si>
    <t>Antofagasta</t>
  </si>
  <si>
    <t>Caldera</t>
  </si>
  <si>
    <t>Coquimbo</t>
  </si>
  <si>
    <t>Hanga Roa</t>
  </si>
  <si>
    <t>Valparaíso</t>
  </si>
  <si>
    <t>San Antonio</t>
  </si>
  <si>
    <t>Talcahuano</t>
  </si>
  <si>
    <t>Valdivia</t>
  </si>
  <si>
    <t>Puerto Montt</t>
  </si>
  <si>
    <t>Castro</t>
  </si>
  <si>
    <t>Aysén</t>
  </si>
  <si>
    <t>Punta Arenas</t>
  </si>
  <si>
    <t>Puerto Williams</t>
  </si>
  <si>
    <t>Antártcia</t>
  </si>
  <si>
    <t>Trabajadores vigentes</t>
  </si>
  <si>
    <t>Porcentaje accidentabilidad</t>
  </si>
  <si>
    <t>DGTM</t>
  </si>
  <si>
    <t>AUTORIDAD MARÍTIMA</t>
  </si>
  <si>
    <t>TRABAJADOR PORTUARIO</t>
  </si>
  <si>
    <t>Patache</t>
  </si>
  <si>
    <t>Tocopilla</t>
  </si>
  <si>
    <t>Mejillones</t>
  </si>
  <si>
    <t>Taltal</t>
  </si>
  <si>
    <t>Chañaral</t>
  </si>
  <si>
    <t>Huasco-Guacolda</t>
  </si>
  <si>
    <t>Tongoy</t>
  </si>
  <si>
    <t>Los Vilos</t>
  </si>
  <si>
    <t>Juan Fernández</t>
  </si>
  <si>
    <t>Quintero</t>
  </si>
  <si>
    <t>Algarrobo</t>
  </si>
  <si>
    <t>Lago Rapel</t>
  </si>
  <si>
    <t>Pichilemu</t>
  </si>
  <si>
    <t>Constitución</t>
  </si>
  <si>
    <t>Vichuquén</t>
  </si>
  <si>
    <t>Tomé</t>
  </si>
  <si>
    <t>Lirquén</t>
  </si>
  <si>
    <t>Penco</t>
  </si>
  <si>
    <t>San Vicente</t>
  </si>
  <si>
    <t>Lota</t>
  </si>
  <si>
    <t>Coronel</t>
  </si>
  <si>
    <t>Lebu</t>
  </si>
  <si>
    <t>Carahue</t>
  </si>
  <si>
    <t>Lago Villarrica</t>
  </si>
  <si>
    <t>Lago Panguipulli</t>
  </si>
  <si>
    <t>Lago Ranco</t>
  </si>
  <si>
    <t>Corral</t>
  </si>
  <si>
    <t>Puerto Varas</t>
  </si>
  <si>
    <t>Río Negro Hornopirén</t>
  </si>
  <si>
    <t>Cochamó</t>
  </si>
  <si>
    <t>Calbuco</t>
  </si>
  <si>
    <t>Maullín</t>
  </si>
  <si>
    <t>Ancud</t>
  </si>
  <si>
    <t>Chonchi</t>
  </si>
  <si>
    <t>Chaitén</t>
  </si>
  <si>
    <t>Achao</t>
  </si>
  <si>
    <t>Quemchi</t>
  </si>
  <si>
    <t>Queule</t>
  </si>
  <si>
    <t>Quellón</t>
  </si>
  <si>
    <t>Melinka</t>
  </si>
  <si>
    <t>Puerto Aguirre</t>
  </si>
  <si>
    <t>Puerto Cisne</t>
  </si>
  <si>
    <t>Río Baker</t>
  </si>
  <si>
    <t>Chacabuco</t>
  </si>
  <si>
    <t>Lago General Carrera</t>
  </si>
  <si>
    <t>Puerto Natales</t>
  </si>
  <si>
    <t>Punta Delgada</t>
  </si>
  <si>
    <t>Puerto Edén</t>
  </si>
  <si>
    <t>Tierra del Fuego</t>
  </si>
  <si>
    <t>Directemar</t>
  </si>
  <si>
    <t>TOTAL</t>
  </si>
  <si>
    <t>GOBERNACIÓN MARÍTIMA</t>
  </si>
  <si>
    <t>Nr_Trabajadores</t>
  </si>
  <si>
    <t>GLNOMBRE</t>
  </si>
  <si>
    <t>NMNombre</t>
  </si>
  <si>
    <t>ACHAO</t>
  </si>
  <si>
    <t>ALGARROBO</t>
  </si>
  <si>
    <t>ANCUD</t>
  </si>
  <si>
    <t>ANTOFAGASTA</t>
  </si>
  <si>
    <t>ARICA</t>
  </si>
  <si>
    <t>AYSEN</t>
  </si>
  <si>
    <t>CALBUCO</t>
  </si>
  <si>
    <t>CALDERA</t>
  </si>
  <si>
    <t>CASTRO</t>
  </si>
  <si>
    <t>CHACABUCO</t>
  </si>
  <si>
    <t>CHAÑARAL</t>
  </si>
  <si>
    <t>CHONCHI</t>
  </si>
  <si>
    <t>CISNES</t>
  </si>
  <si>
    <t>CLARENCIA</t>
  </si>
  <si>
    <t>COCHAMO</t>
  </si>
  <si>
    <t>CONSTITUCION</t>
  </si>
  <si>
    <t>COQUIMBO</t>
  </si>
  <si>
    <t>CORONEL</t>
  </si>
  <si>
    <t>CORRAL</t>
  </si>
  <si>
    <t>DIRECTEMAR</t>
  </si>
  <si>
    <t>HANGA ROA - ISLA DE PASCUA</t>
  </si>
  <si>
    <t>HUASCO - GUACOLDA</t>
  </si>
  <si>
    <t>IQUIQUE</t>
  </si>
  <si>
    <t>JUAN FERNANDEZ</t>
  </si>
  <si>
    <t>LAGO GENERAL CARRERA</t>
  </si>
  <si>
    <t>LAGO RANCO</t>
  </si>
  <si>
    <t>LAGO RAPEL</t>
  </si>
  <si>
    <t>LAGO VILLARRICA</t>
  </si>
  <si>
    <t>LEBU</t>
  </si>
  <si>
    <t>LIRQUEN</t>
  </si>
  <si>
    <t>LOS VILOS</t>
  </si>
  <si>
    <t>LOTA</t>
  </si>
  <si>
    <t>MAULLIN</t>
  </si>
  <si>
    <t>MEJILLONES</t>
  </si>
  <si>
    <t>MELINKA</t>
  </si>
  <si>
    <t>PARGUA</t>
  </si>
  <si>
    <t>PATACHE</t>
  </si>
  <si>
    <t>PENCO</t>
  </si>
  <si>
    <t>PICHILEMU</t>
  </si>
  <si>
    <t>PUERTO MONTT</t>
  </si>
  <si>
    <t>PUERTO NATALES</t>
  </si>
  <si>
    <t>PUERTO VARAS</t>
  </si>
  <si>
    <t>PUERTO WILLIAMS</t>
  </si>
  <si>
    <t>PUNTA ARENAS</t>
  </si>
  <si>
    <t>PUNTA DELGADA</t>
  </si>
  <si>
    <t>QUELLON</t>
  </si>
  <si>
    <t>QUEMCHI</t>
  </si>
  <si>
    <t>QUINTERO</t>
  </si>
  <si>
    <t>RIO BAKER</t>
  </si>
  <si>
    <t>RIO MAULE</t>
  </si>
  <si>
    <t>RIO NEGRO HORNOPIREN</t>
  </si>
  <si>
    <t>SAN ANTONIO</t>
  </si>
  <si>
    <t>SAN VICENTE</t>
  </si>
  <si>
    <t>TALCAHUANO</t>
  </si>
  <si>
    <t>TALTAL</t>
  </si>
  <si>
    <t>TIERRA DEL FUEGO</t>
  </si>
  <si>
    <t>TOCOPILLA</t>
  </si>
  <si>
    <t>TOME</t>
  </si>
  <si>
    <t>TONGOY</t>
  </si>
  <si>
    <t>VALDIVIA</t>
  </si>
  <si>
    <t>VALPARAISO</t>
  </si>
  <si>
    <t>VENTANAS</t>
  </si>
  <si>
    <t>GREGORIO</t>
  </si>
  <si>
    <t>GOBERNACIÓN MARÍTIMA SAN ANTONIO</t>
  </si>
  <si>
    <t>GOBERNACIÓN MARÍTIMA PUERTO MONTT</t>
  </si>
  <si>
    <t>GOBERNACIÓN MARÍTIMA CALDERA</t>
  </si>
  <si>
    <t>GOBERNACIÓN MARÍTIMA CASTRO</t>
  </si>
  <si>
    <t>GOBERNACIÓN MARÍTIMA AYSEN</t>
  </si>
  <si>
    <t>GOBERNACIÓN MARÍTIMA IQUIQUE</t>
  </si>
  <si>
    <t>GOBERNACIÓN MARÍTIMA ARICA</t>
  </si>
  <si>
    <t>GOBERNACIÓN MARÍTIMA PUNTA ARENAS</t>
  </si>
  <si>
    <t>GOBERNACIÓN MARÍTIMA HANGA ROA</t>
  </si>
  <si>
    <t>GOBERNACIÓN MARÍTIMA COQUIMBO</t>
  </si>
  <si>
    <t>GOBERNACIÓN MARÍTIMA VALPARAISO</t>
  </si>
  <si>
    <t>GOBERNACIÓN MARÍTIMA VALDIVIA</t>
  </si>
  <si>
    <t>GOBERNACIÓN MARÍTIMA ANTOFAGASTA</t>
  </si>
  <si>
    <t>GOBERNACIÓN MARÍTIMA TALCAHUANO</t>
  </si>
  <si>
    <t>Rep</t>
  </si>
  <si>
    <t>ACCIDENTES 2023</t>
  </si>
  <si>
    <t>Etiquetas de fila</t>
  </si>
  <si>
    <t>Total general</t>
  </si>
  <si>
    <t>Suma de Nr_Trabajadores</t>
  </si>
  <si>
    <t>Año 2023</t>
  </si>
  <si>
    <t>Accidentes a trabajadores portuarios % de accidentabilidad según Gobernación Marítima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</si>
</sst>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Geneva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rgb="FF006100"/>
      <name val="Calibri"/>
      <family val="2"/>
      <scheme val="minor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9" fontId="1" fillId="0" borderId="0" applyFont="0" applyFill="0" applyBorder="0" applyAlignment="0" applyProtection="0"/>
    <xf numFmtId="0" fontId="9" fillId="2" borderId="0" applyNumberFormat="0" applyBorder="0" applyAlignment="0" applyProtection="0"/>
  </cellStyleXfs>
  <cellXfs count="63">
    <xf numFmtId="0" fontId="0" fillId="0" borderId="0" xfId="0"/>
    <xf numFmtId="0" fontId="7" fillId="0" borderId="1" xfId="1" applyFont="1" applyBorder="1"/>
    <xf numFmtId="0" fontId="7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vertical="center" wrapText="1"/>
    </xf>
    <xf numFmtId="0" fontId="7" fillId="0" borderId="4" xfId="1" applyFont="1" applyBorder="1"/>
    <xf numFmtId="0" fontId="7" fillId="0" borderId="5" xfId="1" applyFont="1" applyBorder="1"/>
    <xf numFmtId="0" fontId="7" fillId="0" borderId="6" xfId="1" applyFont="1" applyBorder="1"/>
    <xf numFmtId="0" fontId="7" fillId="0" borderId="2" xfId="1" applyFont="1" applyBorder="1"/>
    <xf numFmtId="41" fontId="0" fillId="0" borderId="4" xfId="0" applyNumberFormat="1" applyBorder="1"/>
    <xf numFmtId="41" fontId="7" fillId="0" borderId="7" xfId="1" applyNumberFormat="1" applyFont="1" applyBorder="1" applyAlignment="1">
      <alignment vertical="center" wrapText="1"/>
    </xf>
    <xf numFmtId="41" fontId="0" fillId="0" borderId="5" xfId="0" applyNumberFormat="1" applyBorder="1"/>
    <xf numFmtId="41" fontId="0" fillId="0" borderId="2" xfId="0" applyNumberFormat="1" applyBorder="1"/>
    <xf numFmtId="41" fontId="0" fillId="0" borderId="1" xfId="0" applyNumberFormat="1" applyBorder="1"/>
    <xf numFmtId="41" fontId="0" fillId="0" borderId="6" xfId="0" applyNumberFormat="1" applyBorder="1"/>
    <xf numFmtId="0" fontId="7" fillId="0" borderId="8" xfId="1" applyFont="1" applyBorder="1" applyAlignment="1">
      <alignment vertical="center" wrapText="1"/>
    </xf>
    <xf numFmtId="41" fontId="7" fillId="0" borderId="9" xfId="1" applyNumberFormat="1" applyFont="1" applyBorder="1" applyAlignment="1">
      <alignment vertical="center" wrapText="1"/>
    </xf>
    <xf numFmtId="0" fontId="7" fillId="0" borderId="3" xfId="1" applyFont="1" applyBorder="1" applyAlignment="1">
      <alignment vertical="center"/>
    </xf>
    <xf numFmtId="41" fontId="7" fillId="0" borderId="7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/>
    </xf>
    <xf numFmtId="41" fontId="8" fillId="0" borderId="10" xfId="1" applyNumberFormat="1" applyFont="1" applyBorder="1"/>
    <xf numFmtId="0" fontId="3" fillId="0" borderId="1" xfId="0" applyFont="1" applyBorder="1" applyAlignment="1">
      <alignment vertical="center"/>
    </xf>
    <xf numFmtId="10" fontId="3" fillId="0" borderId="1" xfId="2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0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1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9" fillId="2" borderId="0" xfId="3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1" fontId="3" fillId="0" borderId="1" xfId="0" applyNumberFormat="1" applyFont="1" applyBorder="1" applyAlignment="1">
      <alignment horizontal="right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NumberFormat="1" applyFont="1" applyBorder="1" applyAlignment="1">
      <alignment horizontal="right" vertical="center"/>
    </xf>
    <xf numFmtId="41" fontId="3" fillId="0" borderId="0" xfId="0" applyNumberFormat="1" applyFont="1" applyAlignment="1">
      <alignment vertical="center"/>
    </xf>
    <xf numFmtId="10" fontId="2" fillId="0" borderId="1" xfId="2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164" fontId="2" fillId="0" borderId="0" xfId="2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41" fontId="7" fillId="0" borderId="19" xfId="1" applyNumberFormat="1" applyFont="1" applyBorder="1" applyAlignment="1">
      <alignment horizontal="center" vertical="center" wrapText="1"/>
    </xf>
    <xf numFmtId="41" fontId="7" fillId="0" borderId="20" xfId="1" applyNumberFormat="1" applyFont="1" applyBorder="1" applyAlignment="1">
      <alignment horizontal="center" vertical="center" wrapText="1"/>
    </xf>
    <xf numFmtId="41" fontId="7" fillId="0" borderId="22" xfId="1" applyNumberFormat="1" applyFont="1" applyBorder="1" applyAlignment="1">
      <alignment horizontal="center" vertical="center" wrapText="1"/>
    </xf>
    <xf numFmtId="41" fontId="7" fillId="0" borderId="21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readingOrder="1"/>
    </xf>
  </cellXfs>
  <cellStyles count="4">
    <cellStyle name="Bueno" xfId="3" builtinId="26"/>
    <cellStyle name="Normal" xfId="0" builtinId="0"/>
    <cellStyle name="Normal_Hoja1" xfId="1" xr:uid="{00000000-0005-0000-0000-000002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96922360488101"/>
          <c:y val="0.15425202329875781"/>
          <c:w val="0.73450944811016583"/>
          <c:h val="0.7147361900029635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'Port 2'!$E$5:$E$6</c:f>
              <c:strCache>
                <c:ptCount val="2"/>
                <c:pt idx="0">
                  <c:v>Porcentaje accidentabilidad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'Port 2'!$B$7:$B$22</c:f>
              <c:strCache>
                <c:ptCount val="16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  <c:pt idx="15">
                  <c:v>DIRECTEMAR</c:v>
                </c:pt>
              </c:strCache>
            </c:strRef>
          </c:cat>
          <c:val>
            <c:numRef>
              <c:f>'Port 2'!$E$7:$E$22</c:f>
              <c:numCache>
                <c:formatCode>0.00%</c:formatCode>
                <c:ptCount val="16"/>
                <c:pt idx="0">
                  <c:v>1.7384105960264899E-2</c:v>
                </c:pt>
                <c:pt idx="1">
                  <c:v>3.6101083032490976E-3</c:v>
                </c:pt>
                <c:pt idx="2">
                  <c:v>9.101941747572815E-3</c:v>
                </c:pt>
                <c:pt idx="3">
                  <c:v>2.3333333333333334E-2</c:v>
                </c:pt>
                <c:pt idx="4">
                  <c:v>6.1349693251533744E-3</c:v>
                </c:pt>
                <c:pt idx="5">
                  <c:v>0</c:v>
                </c:pt>
                <c:pt idx="6">
                  <c:v>2.5465812147192394E-4</c:v>
                </c:pt>
                <c:pt idx="7">
                  <c:v>4.1169205434335113E-3</c:v>
                </c:pt>
                <c:pt idx="8">
                  <c:v>7.1326676176890159E-3</c:v>
                </c:pt>
                <c:pt idx="9">
                  <c:v>0</c:v>
                </c:pt>
                <c:pt idx="10">
                  <c:v>1.0683760683760685E-3</c:v>
                </c:pt>
                <c:pt idx="11">
                  <c:v>0</c:v>
                </c:pt>
                <c:pt idx="12">
                  <c:v>0</c:v>
                </c:pt>
                <c:pt idx="13">
                  <c:v>3.968253968253968E-3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3-044E-8188-A63935F1F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285420544"/>
        <c:axId val="324867712"/>
        <c:axId val="0"/>
      </c:bar3DChart>
      <c:catAx>
        <c:axId val="28542054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/>
                  <a:t>Gobernación Marítima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Arial" pitchFamily="34" charset="0"/>
                </a:defRPr>
              </a:pPr>
              <a:endParaRPr lang="es-CL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s-CL"/>
          </a:p>
        </c:txPr>
        <c:crossAx val="324867712"/>
        <c:crosses val="autoZero"/>
        <c:auto val="1"/>
        <c:lblAlgn val="ctr"/>
        <c:lblOffset val="100"/>
        <c:noMultiLvlLbl val="0"/>
      </c:catAx>
      <c:valAx>
        <c:axId val="324867712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/>
                  <a:t>Porcentaje de Accidentabilidad</a:t>
                </a:r>
              </a:p>
            </c:rich>
          </c:tx>
          <c:layout>
            <c:manualLayout>
              <c:xMode val="edge"/>
              <c:yMode val="edge"/>
              <c:x val="0.41486805714459551"/>
              <c:y val="0.94057766126906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Arial" pitchFamily="34" charset="0"/>
                </a:defRPr>
              </a:pPr>
              <a:endParaRPr lang="es-CL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s-CL"/>
          </a:p>
        </c:txPr>
        <c:crossAx val="28542054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32</xdr:row>
          <xdr:rowOff>57150</xdr:rowOff>
        </xdr:from>
        <xdr:to>
          <xdr:col>2</xdr:col>
          <xdr:colOff>476250</xdr:colOff>
          <xdr:row>33</xdr:row>
          <xdr:rowOff>95250</xdr:rowOff>
        </xdr:to>
        <xdr:pic>
          <xdr:nvPicPr>
            <xdr:cNvPr id="3253" name="Picture 3">
              <a:extLst>
                <a:ext uri="{FF2B5EF4-FFF2-40B4-BE49-F238E27FC236}">
                  <a16:creationId xmlns:a16="http://schemas.microsoft.com/office/drawing/2014/main" id="{00000000-0008-0000-0000-0000B50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286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533650" y="5924550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438150</xdr:colOff>
      <xdr:row>27</xdr:row>
      <xdr:rowOff>95251</xdr:rowOff>
    </xdr:from>
    <xdr:to>
      <xdr:col>5</xdr:col>
      <xdr:colOff>152401</xdr:colOff>
      <xdr:row>50</xdr:row>
      <xdr:rowOff>50800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lian Tapia Contreras" refreshedDate="45344.445684606479" createdVersion="4" refreshedVersion="4" minRefreshableVersion="3" recordCount="37" xr:uid="{00000000-000A-0000-FFFF-FFFFD0000000}">
  <cacheSource type="worksheet">
    <worksheetSource ref="F73:H110" sheet="Hoja1"/>
  </cacheSource>
  <cacheFields count="3">
    <cacheField name="Rep" numFmtId="0">
      <sharedItems count="15">
        <s v="DIRECTEMAR"/>
        <s v="GOBERNACIÓN MARÍTIMA ANTOFAGASTA"/>
        <s v="GOBERNACIÓN MARÍTIMA ARICA"/>
        <s v="GOBERNACIÓN MARÍTIMA AYSEN"/>
        <s v="GOBERNACIÓN MARÍTIMA CALDERA"/>
        <s v="GOBERNACIÓN MARÍTIMA CASTRO"/>
        <s v="GOBERNACIÓN MARÍTIMA COQUIMBO"/>
        <s v="GOBERNACIÓN MARÍTIMA HANGA ROA"/>
        <s v="GOBERNACIÓN MARÍTIMA IQUIQUE"/>
        <s v="GOBERNACIÓN MARÍTIMA PUERTO MONTT"/>
        <s v="GOBERNACIÓN MARÍTIMA PUNTA ARENAS"/>
        <s v="GOBERNACIÓN MARÍTIMA SAN ANTONIO"/>
        <s v="GOBERNACIÓN MARÍTIMA TALCAHUANO"/>
        <s v="GOBERNACIÓN MARÍTIMA VALDIVIA"/>
        <s v="GOBERNACIÓN MARÍTIMA VALPARAISO"/>
      </sharedItems>
    </cacheField>
    <cacheField name="NMNombre" numFmtId="0">
      <sharedItems count="1">
        <s v="TRABAJADOR PORTUARIO"/>
      </sharedItems>
    </cacheField>
    <cacheField name="Nr_Trabajadores" numFmtId="0">
      <sharedItems containsSemiMixedTypes="0" containsString="0" containsNumber="1" containsInteger="1" minValue="1" maxValue="213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x v="0"/>
    <x v="0"/>
    <n v="254"/>
  </r>
  <r>
    <x v="1"/>
    <x v="0"/>
    <n v="210"/>
  </r>
  <r>
    <x v="1"/>
    <x v="0"/>
    <n v="1438"/>
  </r>
  <r>
    <x v="2"/>
    <x v="0"/>
    <n v="132"/>
  </r>
  <r>
    <x v="2"/>
    <x v="0"/>
    <n v="1076"/>
  </r>
  <r>
    <x v="3"/>
    <x v="0"/>
    <n v="58"/>
  </r>
  <r>
    <x v="3"/>
    <x v="0"/>
    <n v="145"/>
  </r>
  <r>
    <x v="4"/>
    <x v="0"/>
    <n v="2"/>
  </r>
  <r>
    <x v="4"/>
    <x v="0"/>
    <n v="105"/>
  </r>
  <r>
    <x v="4"/>
    <x v="0"/>
    <n v="192"/>
  </r>
  <r>
    <x v="4"/>
    <x v="0"/>
    <n v="1"/>
  </r>
  <r>
    <x v="5"/>
    <x v="0"/>
    <n v="9"/>
  </r>
  <r>
    <x v="5"/>
    <x v="0"/>
    <n v="47"/>
  </r>
  <r>
    <x v="6"/>
    <x v="0"/>
    <n v="74"/>
  </r>
  <r>
    <x v="6"/>
    <x v="0"/>
    <n v="252"/>
  </r>
  <r>
    <x v="7"/>
    <x v="0"/>
    <n v="4"/>
  </r>
  <r>
    <x v="7"/>
    <x v="0"/>
    <n v="7"/>
  </r>
  <r>
    <x v="8"/>
    <x v="0"/>
    <n v="61"/>
  </r>
  <r>
    <x v="8"/>
    <x v="0"/>
    <n v="769"/>
  </r>
  <r>
    <x v="8"/>
    <x v="0"/>
    <n v="1"/>
  </r>
  <r>
    <x v="9"/>
    <x v="0"/>
    <n v="225"/>
  </r>
  <r>
    <x v="9"/>
    <x v="0"/>
    <n v="711"/>
  </r>
  <r>
    <x v="10"/>
    <x v="0"/>
    <n v="140"/>
  </r>
  <r>
    <x v="10"/>
    <x v="0"/>
    <n v="364"/>
  </r>
  <r>
    <x v="11"/>
    <x v="0"/>
    <n v="154"/>
  </r>
  <r>
    <x v="11"/>
    <x v="0"/>
    <n v="2273"/>
  </r>
  <r>
    <x v="11"/>
    <x v="0"/>
    <n v="2"/>
  </r>
  <r>
    <x v="12"/>
    <x v="0"/>
    <n v="3"/>
  </r>
  <r>
    <x v="12"/>
    <x v="0"/>
    <n v="526"/>
  </r>
  <r>
    <x v="12"/>
    <x v="0"/>
    <n v="3676"/>
  </r>
  <r>
    <x v="12"/>
    <x v="0"/>
    <n v="1"/>
  </r>
  <r>
    <x v="13"/>
    <x v="0"/>
    <n v="33"/>
  </r>
  <r>
    <x v="13"/>
    <x v="0"/>
    <n v="74"/>
  </r>
  <r>
    <x v="14"/>
    <x v="0"/>
    <n v="2186"/>
  </r>
  <r>
    <x v="14"/>
    <x v="0"/>
    <n v="21370"/>
  </r>
  <r>
    <x v="14"/>
    <x v="0"/>
    <n v="2"/>
  </r>
  <r>
    <x v="14"/>
    <x v="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J73:K89" firstHeaderRow="1" firstDataRow="1" firstDataCol="1"/>
  <pivotFields count="3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>
      <items count="2">
        <item x="0"/>
        <item t="default"/>
      </items>
    </pivotField>
    <pivotField dataField="1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uma de Nr_Trabajadore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7"/>
  <sheetViews>
    <sheetView showGridLines="0" tabSelected="1" zoomScaleNormal="100" workbookViewId="0">
      <selection activeCell="E27" sqref="E27"/>
    </sheetView>
  </sheetViews>
  <sheetFormatPr baseColWidth="10" defaultColWidth="11.5" defaultRowHeight="16" x14ac:dyDescent="0.15"/>
  <cols>
    <col min="1" max="1" width="11.6640625" style="35" customWidth="1"/>
    <col min="2" max="2" width="24.1640625" style="35" customWidth="1"/>
    <col min="3" max="3" width="15.6640625" style="35" customWidth="1"/>
    <col min="4" max="4" width="21.6640625" style="35" bestFit="1" customWidth="1"/>
    <col min="5" max="5" width="21.6640625" style="35" customWidth="1"/>
    <col min="6" max="6" width="19.1640625" style="35" customWidth="1"/>
    <col min="7" max="16384" width="11.5" style="35"/>
  </cols>
  <sheetData>
    <row r="1" spans="2:6" s="36" customFormat="1" ht="14.25" customHeight="1" x14ac:dyDescent="0.15">
      <c r="B1" s="48" t="s">
        <v>1</v>
      </c>
      <c r="C1" s="48"/>
      <c r="D1" s="48"/>
      <c r="E1" s="48"/>
    </row>
    <row r="2" spans="2:6" s="36" customFormat="1" ht="14.25" customHeight="1" x14ac:dyDescent="0.15">
      <c r="B2" s="48"/>
      <c r="C2" s="48"/>
      <c r="D2" s="48"/>
      <c r="E2" s="48"/>
    </row>
    <row r="3" spans="2:6" ht="14.25" customHeight="1" x14ac:dyDescent="0.15">
      <c r="B3" s="47" t="s">
        <v>162</v>
      </c>
      <c r="C3" s="47"/>
      <c r="D3" s="47"/>
      <c r="E3" s="47"/>
      <c r="F3" s="36"/>
    </row>
    <row r="4" spans="2:6" ht="9" customHeight="1" x14ac:dyDescent="0.15"/>
    <row r="5" spans="2:6" s="37" customFormat="1" ht="16" customHeight="1" x14ac:dyDescent="0.15">
      <c r="B5" s="49" t="s">
        <v>2</v>
      </c>
      <c r="C5" s="50" t="s">
        <v>3</v>
      </c>
      <c r="D5" s="49" t="s">
        <v>20</v>
      </c>
      <c r="E5" s="52" t="s">
        <v>21</v>
      </c>
      <c r="F5" s="31"/>
    </row>
    <row r="6" spans="2:6" x14ac:dyDescent="0.15">
      <c r="B6" s="49"/>
      <c r="C6" s="51"/>
      <c r="D6" s="49"/>
      <c r="E6" s="53"/>
      <c r="F6" s="31"/>
    </row>
    <row r="7" spans="2:6" ht="13" customHeight="1" x14ac:dyDescent="0.15">
      <c r="B7" s="23" t="s">
        <v>4</v>
      </c>
      <c r="C7" s="38">
        <v>21</v>
      </c>
      <c r="D7" s="39">
        <v>1208</v>
      </c>
      <c r="E7" s="24">
        <f>C7/D7</f>
        <v>1.7384105960264899E-2</v>
      </c>
    </row>
    <row r="8" spans="2:6" ht="13" customHeight="1" x14ac:dyDescent="0.15">
      <c r="B8" s="23" t="s">
        <v>5</v>
      </c>
      <c r="C8" s="39">
        <v>3</v>
      </c>
      <c r="D8" s="39">
        <v>831</v>
      </c>
      <c r="E8" s="24">
        <f t="shared" ref="E8:E23" si="0">C8/D8</f>
        <v>3.6101083032490976E-3</v>
      </c>
    </row>
    <row r="9" spans="2:6" ht="13" customHeight="1" x14ac:dyDescent="0.15">
      <c r="B9" s="23" t="s">
        <v>6</v>
      </c>
      <c r="C9" s="39">
        <v>15</v>
      </c>
      <c r="D9" s="39">
        <v>1648</v>
      </c>
      <c r="E9" s="24">
        <f t="shared" si="0"/>
        <v>9.101941747572815E-3</v>
      </c>
    </row>
    <row r="10" spans="2:6" ht="13" customHeight="1" x14ac:dyDescent="0.15">
      <c r="B10" s="23" t="s">
        <v>7</v>
      </c>
      <c r="C10" s="39">
        <v>7</v>
      </c>
      <c r="D10" s="39">
        <v>300</v>
      </c>
      <c r="E10" s="24">
        <f t="shared" si="0"/>
        <v>2.3333333333333334E-2</v>
      </c>
    </row>
    <row r="11" spans="2:6" ht="13" customHeight="1" x14ac:dyDescent="0.15">
      <c r="B11" s="23" t="s">
        <v>8</v>
      </c>
      <c r="C11" s="40">
        <v>2</v>
      </c>
      <c r="D11" s="39">
        <v>326</v>
      </c>
      <c r="E11" s="24">
        <f t="shared" si="0"/>
        <v>6.1349693251533744E-3</v>
      </c>
    </row>
    <row r="12" spans="2:6" ht="13" customHeight="1" x14ac:dyDescent="0.15">
      <c r="B12" s="23" t="s">
        <v>9</v>
      </c>
      <c r="C12" s="40">
        <v>0</v>
      </c>
      <c r="D12" s="40">
        <v>11</v>
      </c>
      <c r="E12" s="24">
        <f t="shared" si="0"/>
        <v>0</v>
      </c>
    </row>
    <row r="13" spans="2:6" ht="13" customHeight="1" x14ac:dyDescent="0.15">
      <c r="B13" s="23" t="s">
        <v>10</v>
      </c>
      <c r="C13" s="39">
        <v>6</v>
      </c>
      <c r="D13" s="39">
        <v>23561</v>
      </c>
      <c r="E13" s="24">
        <f t="shared" si="0"/>
        <v>2.5465812147192394E-4</v>
      </c>
    </row>
    <row r="14" spans="2:6" ht="13" customHeight="1" x14ac:dyDescent="0.15">
      <c r="B14" s="23" t="s">
        <v>11</v>
      </c>
      <c r="C14" s="39">
        <v>10</v>
      </c>
      <c r="D14" s="39">
        <v>2429</v>
      </c>
      <c r="E14" s="24">
        <f t="shared" si="0"/>
        <v>4.1169205434335113E-3</v>
      </c>
    </row>
    <row r="15" spans="2:6" ht="13" customHeight="1" x14ac:dyDescent="0.15">
      <c r="B15" s="23" t="s">
        <v>12</v>
      </c>
      <c r="C15" s="39">
        <v>30</v>
      </c>
      <c r="D15" s="39">
        <v>4206</v>
      </c>
      <c r="E15" s="24">
        <f t="shared" si="0"/>
        <v>7.1326676176890159E-3</v>
      </c>
    </row>
    <row r="16" spans="2:6" ht="13" customHeight="1" x14ac:dyDescent="0.15">
      <c r="B16" s="23" t="s">
        <v>13</v>
      </c>
      <c r="C16" s="38">
        <v>0</v>
      </c>
      <c r="D16" s="39">
        <v>107</v>
      </c>
      <c r="E16" s="24">
        <f t="shared" si="0"/>
        <v>0</v>
      </c>
    </row>
    <row r="17" spans="2:6" ht="13" customHeight="1" x14ac:dyDescent="0.15">
      <c r="B17" s="23" t="s">
        <v>14</v>
      </c>
      <c r="C17" s="40">
        <v>1</v>
      </c>
      <c r="D17" s="39">
        <v>936</v>
      </c>
      <c r="E17" s="24">
        <f t="shared" si="0"/>
        <v>1.0683760683760685E-3</v>
      </c>
      <c r="F17" s="41"/>
    </row>
    <row r="18" spans="2:6" ht="13" customHeight="1" x14ac:dyDescent="0.15">
      <c r="B18" s="23" t="s">
        <v>15</v>
      </c>
      <c r="C18" s="40">
        <v>0</v>
      </c>
      <c r="D18" s="39">
        <v>56</v>
      </c>
      <c r="E18" s="24">
        <f t="shared" si="0"/>
        <v>0</v>
      </c>
    </row>
    <row r="19" spans="2:6" ht="13" customHeight="1" x14ac:dyDescent="0.15">
      <c r="B19" s="23" t="s">
        <v>16</v>
      </c>
      <c r="C19" s="40">
        <v>0</v>
      </c>
      <c r="D19" s="39">
        <v>203</v>
      </c>
      <c r="E19" s="24">
        <f t="shared" si="0"/>
        <v>0</v>
      </c>
    </row>
    <row r="20" spans="2:6" ht="13" customHeight="1" x14ac:dyDescent="0.15">
      <c r="B20" s="23" t="s">
        <v>17</v>
      </c>
      <c r="C20" s="38">
        <v>2</v>
      </c>
      <c r="D20" s="39">
        <v>504</v>
      </c>
      <c r="E20" s="24">
        <f t="shared" si="0"/>
        <v>3.968253968253968E-3</v>
      </c>
    </row>
    <row r="21" spans="2:6" ht="13" customHeight="1" x14ac:dyDescent="0.15">
      <c r="B21" s="23" t="s">
        <v>18</v>
      </c>
      <c r="C21" s="39">
        <v>0</v>
      </c>
      <c r="D21" s="39">
        <v>0</v>
      </c>
      <c r="E21" s="24">
        <v>0</v>
      </c>
    </row>
    <row r="22" spans="2:6" ht="13" customHeight="1" x14ac:dyDescent="0.15">
      <c r="B22" s="23" t="s">
        <v>99</v>
      </c>
      <c r="C22" s="39">
        <v>0</v>
      </c>
      <c r="D22" s="39">
        <v>254</v>
      </c>
      <c r="E22" s="24">
        <v>0</v>
      </c>
    </row>
    <row r="23" spans="2:6" ht="17.25" customHeight="1" x14ac:dyDescent="0.15">
      <c r="B23" s="29" t="s">
        <v>0</v>
      </c>
      <c r="C23" s="30">
        <f>SUM(C7:C22)</f>
        <v>97</v>
      </c>
      <c r="D23" s="30">
        <f>SUM(D7:D22)</f>
        <v>36580</v>
      </c>
      <c r="E23" s="42">
        <f t="shared" si="0"/>
        <v>2.6517222525970475E-3</v>
      </c>
    </row>
    <row r="24" spans="2:6" ht="14" customHeight="1" x14ac:dyDescent="0.15">
      <c r="F24" s="43"/>
    </row>
    <row r="25" spans="2:6" ht="14" customHeight="1" x14ac:dyDescent="0.15"/>
    <row r="26" spans="2:6" ht="14" customHeight="1" x14ac:dyDescent="0.15">
      <c r="C26" s="62" t="s">
        <v>163</v>
      </c>
    </row>
    <row r="27" spans="2:6" ht="14" customHeight="1" x14ac:dyDescent="0.15">
      <c r="C27" s="62" t="s">
        <v>162</v>
      </c>
    </row>
    <row r="28" spans="2:6" ht="14" customHeight="1" x14ac:dyDescent="0.15"/>
    <row r="29" spans="2:6" ht="14" customHeight="1" x14ac:dyDescent="0.15"/>
    <row r="30" spans="2:6" ht="14" customHeight="1" x14ac:dyDescent="0.15"/>
    <row r="31" spans="2:6" ht="14" customHeight="1" x14ac:dyDescent="0.15"/>
    <row r="32" spans="2:6" ht="14" customHeight="1" x14ac:dyDescent="0.15"/>
    <row r="33" spans="2:6" ht="14" customHeight="1" x14ac:dyDescent="0.15"/>
    <row r="34" spans="2:6" ht="14" customHeight="1" x14ac:dyDescent="0.15"/>
    <row r="35" spans="2:6" ht="14" customHeight="1" x14ac:dyDescent="0.15"/>
    <row r="36" spans="2:6" ht="14" customHeight="1" x14ac:dyDescent="0.15"/>
    <row r="37" spans="2:6" ht="14" customHeight="1" x14ac:dyDescent="0.15"/>
    <row r="38" spans="2:6" ht="14" customHeight="1" x14ac:dyDescent="0.15"/>
    <row r="39" spans="2:6" ht="14" customHeight="1" x14ac:dyDescent="0.15"/>
    <row r="40" spans="2:6" ht="14" customHeight="1" x14ac:dyDescent="0.15"/>
    <row r="41" spans="2:6" ht="14" customHeight="1" x14ac:dyDescent="0.15"/>
    <row r="42" spans="2:6" ht="14" customHeight="1" x14ac:dyDescent="0.15"/>
    <row r="43" spans="2:6" ht="14" customHeight="1" x14ac:dyDescent="0.15"/>
    <row r="44" spans="2:6" ht="14" customHeight="1" x14ac:dyDescent="0.15"/>
    <row r="45" spans="2:6" ht="14" customHeight="1" x14ac:dyDescent="0.15"/>
    <row r="46" spans="2:6" x14ac:dyDescent="0.15">
      <c r="F46" s="36"/>
    </row>
    <row r="47" spans="2:6" x14ac:dyDescent="0.15">
      <c r="B47" s="44"/>
      <c r="C47" s="36"/>
      <c r="D47" s="45"/>
      <c r="E47" s="46"/>
    </row>
  </sheetData>
  <mergeCells count="6">
    <mergeCell ref="B3:E3"/>
    <mergeCell ref="B1:E2"/>
    <mergeCell ref="B5:B6"/>
    <mergeCell ref="C5:C6"/>
    <mergeCell ref="D5:D6"/>
    <mergeCell ref="E5:E6"/>
  </mergeCells>
  <phoneticPr fontId="0" type="noConversion"/>
  <printOptions horizontalCentered="1"/>
  <pageMargins left="0.82677165354330717" right="0.82677165354330717" top="0.98425196850393704" bottom="0.98425196850393704" header="0.51181102362204722" footer="0"/>
  <pageSetup orientation="portrait" r:id="rId1"/>
  <headerFooter alignWithMargins="0">
    <oddHeader>&amp;C&amp;"Times New Roman,Negrita"&amp;12CUADRO 09</oddHeader>
    <oddFooter>&amp;R&amp;"Times New Roman,Negrita"20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69"/>
  <sheetViews>
    <sheetView workbookViewId="0">
      <selection activeCell="G3" sqref="G3:H18"/>
    </sheetView>
  </sheetViews>
  <sheetFormatPr baseColWidth="10" defaultRowHeight="13" x14ac:dyDescent="0.15"/>
  <cols>
    <col min="2" max="2" width="17" customWidth="1"/>
    <col min="3" max="3" width="18" bestFit="1" customWidth="1"/>
    <col min="4" max="4" width="13.6640625" customWidth="1"/>
    <col min="5" max="5" width="14.6640625" customWidth="1"/>
    <col min="6" max="6" width="39.83203125" bestFit="1" customWidth="1"/>
    <col min="7" max="7" width="24.83203125" bestFit="1" customWidth="1"/>
    <col min="10" max="10" width="39.83203125" customWidth="1"/>
    <col min="11" max="11" width="25" customWidth="1"/>
  </cols>
  <sheetData>
    <row r="2" spans="2:11" ht="29" thickBot="1" x14ac:dyDescent="0.2">
      <c r="B2" s="3" t="s">
        <v>76</v>
      </c>
      <c r="C2" s="3" t="s">
        <v>23</v>
      </c>
      <c r="D2" s="4" t="s">
        <v>24</v>
      </c>
      <c r="E2" s="3" t="s">
        <v>76</v>
      </c>
    </row>
    <row r="3" spans="2:11" ht="13.5" customHeight="1" thickBot="1" x14ac:dyDescent="0.2">
      <c r="B3" s="5" t="s">
        <v>4</v>
      </c>
      <c r="C3" s="6" t="s">
        <v>4</v>
      </c>
      <c r="D3" s="10">
        <v>1385</v>
      </c>
      <c r="E3" s="11">
        <f>D3</f>
        <v>1385</v>
      </c>
      <c r="G3" s="5" t="s">
        <v>4</v>
      </c>
      <c r="H3" s="11">
        <v>1385</v>
      </c>
      <c r="J3" s="27" t="s">
        <v>2</v>
      </c>
      <c r="K3" s="27" t="s">
        <v>21</v>
      </c>
    </row>
    <row r="4" spans="2:11" ht="13.5" customHeight="1" thickBot="1" x14ac:dyDescent="0.2">
      <c r="B4" s="54" t="s">
        <v>5</v>
      </c>
      <c r="C4" s="7" t="s">
        <v>5</v>
      </c>
      <c r="D4" s="12">
        <v>1184</v>
      </c>
      <c r="E4" s="58">
        <f>D4+D5</f>
        <v>1184</v>
      </c>
      <c r="G4" s="16" t="s">
        <v>5</v>
      </c>
      <c r="H4" s="17">
        <v>1184</v>
      </c>
      <c r="J4" s="23" t="s">
        <v>5</v>
      </c>
      <c r="K4" s="24">
        <v>0</v>
      </c>
    </row>
    <row r="5" spans="2:11" ht="17" thickBot="1" x14ac:dyDescent="0.2">
      <c r="B5" s="57"/>
      <c r="C5" s="9" t="s">
        <v>25</v>
      </c>
      <c r="D5" s="13">
        <v>0</v>
      </c>
      <c r="E5" s="60"/>
      <c r="G5" s="16" t="s">
        <v>6</v>
      </c>
      <c r="H5" s="17">
        <v>2266</v>
      </c>
      <c r="J5" s="23" t="s">
        <v>8</v>
      </c>
      <c r="K5" s="24">
        <v>0</v>
      </c>
    </row>
    <row r="6" spans="2:11" ht="17" thickBot="1" x14ac:dyDescent="0.2">
      <c r="B6" s="54" t="s">
        <v>6</v>
      </c>
      <c r="C6" s="7" t="s">
        <v>26</v>
      </c>
      <c r="D6" s="12">
        <v>415</v>
      </c>
      <c r="E6" s="58">
        <f>D6+D7+D8+D9</f>
        <v>2266</v>
      </c>
      <c r="G6" s="16" t="s">
        <v>7</v>
      </c>
      <c r="H6" s="17">
        <v>263</v>
      </c>
      <c r="J6" s="23" t="s">
        <v>9</v>
      </c>
      <c r="K6" s="24">
        <v>0</v>
      </c>
    </row>
    <row r="7" spans="2:11" ht="17" thickBot="1" x14ac:dyDescent="0.2">
      <c r="B7" s="55"/>
      <c r="C7" s="1" t="s">
        <v>27</v>
      </c>
      <c r="D7" s="14">
        <v>488</v>
      </c>
      <c r="E7" s="59"/>
      <c r="G7" s="16" t="s">
        <v>8</v>
      </c>
      <c r="H7" s="17">
        <v>325</v>
      </c>
      <c r="J7" s="23" t="s">
        <v>10</v>
      </c>
      <c r="K7" s="24">
        <v>0</v>
      </c>
    </row>
    <row r="8" spans="2:11" ht="17" thickBot="1" x14ac:dyDescent="0.2">
      <c r="B8" s="55"/>
      <c r="C8" s="1" t="s">
        <v>6</v>
      </c>
      <c r="D8" s="14">
        <v>1363</v>
      </c>
      <c r="E8" s="59"/>
      <c r="G8" s="5" t="s">
        <v>9</v>
      </c>
      <c r="H8" s="11">
        <v>22</v>
      </c>
      <c r="J8" s="23" t="s">
        <v>13</v>
      </c>
      <c r="K8" s="24">
        <v>0</v>
      </c>
    </row>
    <row r="9" spans="2:11" ht="17" thickBot="1" x14ac:dyDescent="0.2">
      <c r="B9" s="56"/>
      <c r="C9" s="8" t="s">
        <v>28</v>
      </c>
      <c r="D9" s="15">
        <v>0</v>
      </c>
      <c r="E9" s="61"/>
      <c r="G9" s="16" t="s">
        <v>10</v>
      </c>
      <c r="H9" s="17">
        <v>18960</v>
      </c>
      <c r="J9" s="23" t="s">
        <v>15</v>
      </c>
      <c r="K9" s="24">
        <v>0</v>
      </c>
    </row>
    <row r="10" spans="2:11" ht="17" thickBot="1" x14ac:dyDescent="0.2">
      <c r="B10" s="54" t="s">
        <v>7</v>
      </c>
      <c r="C10" s="7" t="s">
        <v>29</v>
      </c>
      <c r="D10" s="12">
        <v>65</v>
      </c>
      <c r="E10" s="58">
        <f>D10+D11+D12</f>
        <v>263</v>
      </c>
      <c r="G10" s="16" t="s">
        <v>11</v>
      </c>
      <c r="H10" s="17">
        <v>5231</v>
      </c>
      <c r="J10" s="23" t="s">
        <v>16</v>
      </c>
      <c r="K10" s="24">
        <v>0</v>
      </c>
    </row>
    <row r="11" spans="2:11" ht="17" thickBot="1" x14ac:dyDescent="0.2">
      <c r="B11" s="55"/>
      <c r="C11" s="1" t="s">
        <v>7</v>
      </c>
      <c r="D11" s="14">
        <v>95</v>
      </c>
      <c r="E11" s="59"/>
      <c r="G11" s="16" t="s">
        <v>12</v>
      </c>
      <c r="H11" s="17">
        <v>4265</v>
      </c>
      <c r="J11" s="23" t="s">
        <v>18</v>
      </c>
      <c r="K11" s="24">
        <v>0</v>
      </c>
    </row>
    <row r="12" spans="2:11" ht="17" thickBot="1" x14ac:dyDescent="0.2">
      <c r="B12" s="56"/>
      <c r="C12" s="8" t="s">
        <v>30</v>
      </c>
      <c r="D12" s="15">
        <v>103</v>
      </c>
      <c r="E12" s="61"/>
      <c r="G12" s="16" t="s">
        <v>13</v>
      </c>
      <c r="H12" s="17">
        <v>84</v>
      </c>
      <c r="J12" s="23" t="s">
        <v>19</v>
      </c>
      <c r="K12" s="24">
        <v>0</v>
      </c>
    </row>
    <row r="13" spans="2:11" ht="17" thickBot="1" x14ac:dyDescent="0.2">
      <c r="B13" s="54" t="s">
        <v>8</v>
      </c>
      <c r="C13" s="7" t="s">
        <v>8</v>
      </c>
      <c r="D13" s="12">
        <v>292</v>
      </c>
      <c r="E13" s="58">
        <f>D13+D15+D14</f>
        <v>325</v>
      </c>
      <c r="G13" s="16" t="s">
        <v>14</v>
      </c>
      <c r="H13" s="17">
        <v>952</v>
      </c>
      <c r="J13" s="23" t="s">
        <v>14</v>
      </c>
      <c r="K13" s="24">
        <v>1.0504201680672268E-3</v>
      </c>
    </row>
    <row r="14" spans="2:11" ht="17" thickBot="1" x14ac:dyDescent="0.2">
      <c r="B14" s="55"/>
      <c r="C14" s="1" t="s">
        <v>31</v>
      </c>
      <c r="D14" s="14">
        <v>0</v>
      </c>
      <c r="E14" s="59"/>
      <c r="G14" s="5" t="s">
        <v>15</v>
      </c>
      <c r="H14" s="11">
        <v>54</v>
      </c>
      <c r="J14" s="23" t="s">
        <v>4</v>
      </c>
      <c r="K14" s="24">
        <v>2.1660649819494602E-3</v>
      </c>
    </row>
    <row r="15" spans="2:11" ht="17" thickBot="1" x14ac:dyDescent="0.2">
      <c r="B15" s="56"/>
      <c r="C15" s="8" t="s">
        <v>32</v>
      </c>
      <c r="D15" s="15">
        <v>33</v>
      </c>
      <c r="E15" s="61"/>
      <c r="G15" s="5" t="s">
        <v>16</v>
      </c>
      <c r="H15" s="11">
        <v>241</v>
      </c>
      <c r="J15" s="23" t="s">
        <v>6</v>
      </c>
      <c r="K15" s="24">
        <v>2.6478375992939102E-3</v>
      </c>
    </row>
    <row r="16" spans="2:11" ht="17" thickBot="1" x14ac:dyDescent="0.2">
      <c r="B16" s="5" t="s">
        <v>9</v>
      </c>
      <c r="C16" s="6" t="s">
        <v>9</v>
      </c>
      <c r="D16" s="10">
        <v>22</v>
      </c>
      <c r="E16" s="11">
        <f>D16</f>
        <v>22</v>
      </c>
      <c r="G16" s="5" t="s">
        <v>17</v>
      </c>
      <c r="H16" s="11">
        <v>490</v>
      </c>
      <c r="J16" s="23" t="s">
        <v>7</v>
      </c>
      <c r="K16" s="24">
        <v>3.8022813688212928E-3</v>
      </c>
    </row>
    <row r="17" spans="2:12" ht="17" thickBot="1" x14ac:dyDescent="0.2">
      <c r="B17" s="54" t="s">
        <v>10</v>
      </c>
      <c r="C17" s="7" t="s">
        <v>33</v>
      </c>
      <c r="D17" s="12">
        <v>0</v>
      </c>
      <c r="E17" s="58">
        <f>D17+D18+D19+D20</f>
        <v>18960</v>
      </c>
      <c r="G17" s="18" t="s">
        <v>18</v>
      </c>
      <c r="H17" s="19">
        <v>0</v>
      </c>
      <c r="J17" s="23" t="s">
        <v>17</v>
      </c>
      <c r="K17" s="24">
        <v>4.0816326530612249E-3</v>
      </c>
    </row>
    <row r="18" spans="2:12" ht="17" thickBot="1" x14ac:dyDescent="0.2">
      <c r="B18" s="55"/>
      <c r="C18" s="1" t="s">
        <v>34</v>
      </c>
      <c r="D18" s="14">
        <v>157</v>
      </c>
      <c r="E18" s="59"/>
      <c r="G18" s="5" t="s">
        <v>74</v>
      </c>
      <c r="H18" s="11">
        <v>257</v>
      </c>
      <c r="J18" s="23" t="s">
        <v>22</v>
      </c>
      <c r="K18" s="24">
        <v>7.7821011673151752E-3</v>
      </c>
    </row>
    <row r="19" spans="2:12" ht="16" x14ac:dyDescent="0.15">
      <c r="B19" s="55"/>
      <c r="C19" s="1" t="s">
        <v>10</v>
      </c>
      <c r="D19" s="14">
        <v>18803</v>
      </c>
      <c r="E19" s="59"/>
      <c r="J19" s="23" t="s">
        <v>12</v>
      </c>
      <c r="K19" s="24">
        <v>8.440797186400938E-3</v>
      </c>
    </row>
    <row r="20" spans="2:12" ht="17" thickBot="1" x14ac:dyDescent="0.2">
      <c r="B20" s="56"/>
      <c r="C20" s="8" t="s">
        <v>35</v>
      </c>
      <c r="D20" s="15">
        <v>0</v>
      </c>
      <c r="E20" s="61"/>
      <c r="J20" s="23" t="s">
        <v>11</v>
      </c>
      <c r="K20" s="24">
        <v>8.7937296883961007E-3</v>
      </c>
    </row>
    <row r="21" spans="2:12" ht="16" x14ac:dyDescent="0.15">
      <c r="B21" s="54" t="s">
        <v>11</v>
      </c>
      <c r="C21" s="7" t="s">
        <v>11</v>
      </c>
      <c r="D21" s="12">
        <v>4118</v>
      </c>
      <c r="E21" s="58">
        <f>D21+D22+D23+D24+D25+D26+D27+D28</f>
        <v>5231</v>
      </c>
      <c r="J21" s="25" t="s">
        <v>0</v>
      </c>
      <c r="K21" s="26">
        <v>3.8764864813305322E-2</v>
      </c>
      <c r="L21" s="28"/>
    </row>
    <row r="22" spans="2:12" x14ac:dyDescent="0.15">
      <c r="B22" s="55"/>
      <c r="C22" s="1" t="s">
        <v>36</v>
      </c>
      <c r="D22" s="14">
        <v>0</v>
      </c>
      <c r="E22" s="59"/>
    </row>
    <row r="23" spans="2:12" x14ac:dyDescent="0.15">
      <c r="B23" s="55"/>
      <c r="C23" s="1" t="s">
        <v>37</v>
      </c>
      <c r="D23" s="14">
        <v>0</v>
      </c>
      <c r="E23" s="59"/>
    </row>
    <row r="24" spans="2:12" x14ac:dyDescent="0.15">
      <c r="B24" s="55"/>
      <c r="C24" s="1" t="s">
        <v>38</v>
      </c>
      <c r="D24" s="14">
        <v>0</v>
      </c>
      <c r="E24" s="59"/>
    </row>
    <row r="25" spans="2:12" x14ac:dyDescent="0.15">
      <c r="B25" s="55"/>
      <c r="C25" s="1" t="s">
        <v>39</v>
      </c>
      <c r="D25" s="14">
        <v>0</v>
      </c>
      <c r="E25" s="59"/>
    </row>
    <row r="26" spans="2:12" x14ac:dyDescent="0.15">
      <c r="B26" s="55"/>
      <c r="C26" s="1" t="s">
        <v>40</v>
      </c>
      <c r="D26" s="14">
        <v>0</v>
      </c>
      <c r="E26" s="59"/>
    </row>
    <row r="27" spans="2:12" x14ac:dyDescent="0.15">
      <c r="B27" s="55"/>
      <c r="C27" s="1" t="s">
        <v>41</v>
      </c>
      <c r="D27" s="14">
        <v>1051</v>
      </c>
      <c r="E27" s="59"/>
    </row>
    <row r="28" spans="2:12" ht="14" thickBot="1" x14ac:dyDescent="0.2">
      <c r="B28" s="56"/>
      <c r="C28" s="8" t="s">
        <v>42</v>
      </c>
      <c r="D28" s="15">
        <v>62</v>
      </c>
      <c r="E28" s="61"/>
    </row>
    <row r="29" spans="2:12" x14ac:dyDescent="0.15">
      <c r="B29" s="54" t="s">
        <v>12</v>
      </c>
      <c r="C29" s="7" t="s">
        <v>12</v>
      </c>
      <c r="D29" s="12">
        <v>2961</v>
      </c>
      <c r="E29" s="58">
        <f>D29+D30+D31+D33+D32</f>
        <v>4265</v>
      </c>
    </row>
    <row r="30" spans="2:12" x14ac:dyDescent="0.15">
      <c r="B30" s="55"/>
      <c r="C30" s="1" t="s">
        <v>43</v>
      </c>
      <c r="D30" s="14">
        <v>268</v>
      </c>
      <c r="E30" s="59"/>
    </row>
    <row r="31" spans="2:12" x14ac:dyDescent="0.15">
      <c r="B31" s="55"/>
      <c r="C31" s="1" t="s">
        <v>44</v>
      </c>
      <c r="D31" s="14">
        <v>0</v>
      </c>
      <c r="E31" s="59"/>
    </row>
    <row r="32" spans="2:12" x14ac:dyDescent="0.15">
      <c r="B32" s="55"/>
      <c r="C32" s="1" t="s">
        <v>45</v>
      </c>
      <c r="D32" s="14">
        <v>1036</v>
      </c>
      <c r="E32" s="59"/>
    </row>
    <row r="33" spans="2:5" ht="14" thickBot="1" x14ac:dyDescent="0.2">
      <c r="B33" s="56"/>
      <c r="C33" s="8" t="s">
        <v>46</v>
      </c>
      <c r="D33" s="15">
        <v>0</v>
      </c>
      <c r="E33" s="61"/>
    </row>
    <row r="34" spans="2:5" x14ac:dyDescent="0.15">
      <c r="B34" s="54" t="s">
        <v>13</v>
      </c>
      <c r="C34" s="7" t="s">
        <v>47</v>
      </c>
      <c r="D34" s="12">
        <v>0</v>
      </c>
      <c r="E34" s="58">
        <f>D34+D35+D36+D37+D38+D39</f>
        <v>84</v>
      </c>
    </row>
    <row r="35" spans="2:5" x14ac:dyDescent="0.15">
      <c r="B35" s="55"/>
      <c r="C35" s="1" t="s">
        <v>48</v>
      </c>
      <c r="D35" s="14">
        <v>0</v>
      </c>
      <c r="E35" s="59"/>
    </row>
    <row r="36" spans="2:5" x14ac:dyDescent="0.15">
      <c r="B36" s="55"/>
      <c r="C36" s="1" t="s">
        <v>49</v>
      </c>
      <c r="D36" s="14">
        <v>0</v>
      </c>
      <c r="E36" s="59"/>
    </row>
    <row r="37" spans="2:5" x14ac:dyDescent="0.15">
      <c r="B37" s="55"/>
      <c r="C37" s="1" t="s">
        <v>50</v>
      </c>
      <c r="D37" s="14">
        <v>0</v>
      </c>
      <c r="E37" s="59"/>
    </row>
    <row r="38" spans="2:5" x14ac:dyDescent="0.15">
      <c r="B38" s="55"/>
      <c r="C38" s="1" t="s">
        <v>13</v>
      </c>
      <c r="D38" s="14">
        <v>48</v>
      </c>
      <c r="E38" s="59"/>
    </row>
    <row r="39" spans="2:5" ht="14" thickBot="1" x14ac:dyDescent="0.2">
      <c r="B39" s="56"/>
      <c r="C39" s="8" t="s">
        <v>51</v>
      </c>
      <c r="D39" s="15">
        <v>36</v>
      </c>
      <c r="E39" s="61"/>
    </row>
    <row r="40" spans="2:5" x14ac:dyDescent="0.15">
      <c r="B40" s="54" t="s">
        <v>14</v>
      </c>
      <c r="C40" s="7" t="s">
        <v>52</v>
      </c>
      <c r="D40" s="12">
        <v>0</v>
      </c>
      <c r="E40" s="58">
        <f>D40+D41+D42+D43+D44+D45</f>
        <v>952</v>
      </c>
    </row>
    <row r="41" spans="2:5" x14ac:dyDescent="0.15">
      <c r="B41" s="55"/>
      <c r="C41" s="1" t="s">
        <v>14</v>
      </c>
      <c r="D41" s="14">
        <v>887</v>
      </c>
      <c r="E41" s="59"/>
    </row>
    <row r="42" spans="2:5" x14ac:dyDescent="0.15">
      <c r="B42" s="55"/>
      <c r="C42" s="1" t="s">
        <v>53</v>
      </c>
      <c r="D42" s="14">
        <v>0</v>
      </c>
      <c r="E42" s="59"/>
    </row>
    <row r="43" spans="2:5" x14ac:dyDescent="0.15">
      <c r="B43" s="55"/>
      <c r="C43" s="1" t="s">
        <v>54</v>
      </c>
      <c r="D43" s="14">
        <v>0</v>
      </c>
      <c r="E43" s="59"/>
    </row>
    <row r="44" spans="2:5" x14ac:dyDescent="0.15">
      <c r="B44" s="55"/>
      <c r="C44" s="1" t="s">
        <v>55</v>
      </c>
      <c r="D44" s="14">
        <v>64</v>
      </c>
      <c r="E44" s="59"/>
    </row>
    <row r="45" spans="2:5" ht="14" thickBot="1" x14ac:dyDescent="0.2">
      <c r="B45" s="56"/>
      <c r="C45" s="8" t="s">
        <v>56</v>
      </c>
      <c r="D45" s="15">
        <v>1</v>
      </c>
      <c r="E45" s="61"/>
    </row>
    <row r="46" spans="2:5" x14ac:dyDescent="0.15">
      <c r="B46" s="54" t="s">
        <v>15</v>
      </c>
      <c r="C46" s="7" t="s">
        <v>57</v>
      </c>
      <c r="D46" s="12">
        <v>0</v>
      </c>
      <c r="E46" s="58">
        <f>D46+D47+D48+D49+D50+D51+D52+D53</f>
        <v>54</v>
      </c>
    </row>
    <row r="47" spans="2:5" x14ac:dyDescent="0.15">
      <c r="B47" s="55"/>
      <c r="C47" s="1" t="s">
        <v>15</v>
      </c>
      <c r="D47" s="14">
        <v>16</v>
      </c>
      <c r="E47" s="59"/>
    </row>
    <row r="48" spans="2:5" x14ac:dyDescent="0.15">
      <c r="B48" s="55"/>
      <c r="C48" s="2" t="s">
        <v>58</v>
      </c>
      <c r="D48" s="14">
        <v>0</v>
      </c>
      <c r="E48" s="59"/>
    </row>
    <row r="49" spans="2:5" x14ac:dyDescent="0.15">
      <c r="B49" s="55"/>
      <c r="C49" s="1" t="s">
        <v>59</v>
      </c>
      <c r="D49" s="14">
        <v>0</v>
      </c>
      <c r="E49" s="59"/>
    </row>
    <row r="50" spans="2:5" x14ac:dyDescent="0.15">
      <c r="B50" s="55"/>
      <c r="C50" s="1" t="s">
        <v>60</v>
      </c>
      <c r="D50" s="14">
        <v>0</v>
      </c>
      <c r="E50" s="59"/>
    </row>
    <row r="51" spans="2:5" x14ac:dyDescent="0.15">
      <c r="B51" s="55"/>
      <c r="C51" s="1" t="s">
        <v>61</v>
      </c>
      <c r="D51" s="14">
        <v>0</v>
      </c>
      <c r="E51" s="59"/>
    </row>
    <row r="52" spans="2:5" x14ac:dyDescent="0.15">
      <c r="B52" s="55"/>
      <c r="C52" s="1" t="s">
        <v>62</v>
      </c>
      <c r="D52" s="14">
        <v>0</v>
      </c>
      <c r="E52" s="59"/>
    </row>
    <row r="53" spans="2:5" ht="14" thickBot="1" x14ac:dyDescent="0.2">
      <c r="B53" s="57"/>
      <c r="C53" s="9" t="s">
        <v>63</v>
      </c>
      <c r="D53" s="13">
        <v>38</v>
      </c>
      <c r="E53" s="60"/>
    </row>
    <row r="54" spans="2:5" x14ac:dyDescent="0.15">
      <c r="B54" s="54" t="s">
        <v>16</v>
      </c>
      <c r="C54" s="7" t="s">
        <v>64</v>
      </c>
      <c r="D54" s="12">
        <v>0</v>
      </c>
      <c r="E54" s="58">
        <f>D54+D55+D56+D57+D58+D59+D60</f>
        <v>241</v>
      </c>
    </row>
    <row r="55" spans="2:5" x14ac:dyDescent="0.15">
      <c r="B55" s="55"/>
      <c r="C55" s="1" t="s">
        <v>65</v>
      </c>
      <c r="D55" s="14">
        <v>0</v>
      </c>
      <c r="E55" s="59"/>
    </row>
    <row r="56" spans="2:5" x14ac:dyDescent="0.15">
      <c r="B56" s="55"/>
      <c r="C56" s="1" t="s">
        <v>66</v>
      </c>
      <c r="D56" s="14">
        <v>0</v>
      </c>
      <c r="E56" s="59"/>
    </row>
    <row r="57" spans="2:5" x14ac:dyDescent="0.15">
      <c r="B57" s="55"/>
      <c r="C57" s="1" t="s">
        <v>67</v>
      </c>
      <c r="D57" s="14">
        <v>0</v>
      </c>
      <c r="E57" s="59"/>
    </row>
    <row r="58" spans="2:5" x14ac:dyDescent="0.15">
      <c r="B58" s="55"/>
      <c r="C58" s="1" t="s">
        <v>68</v>
      </c>
      <c r="D58" s="14">
        <v>109</v>
      </c>
      <c r="E58" s="59"/>
    </row>
    <row r="59" spans="2:5" x14ac:dyDescent="0.15">
      <c r="B59" s="55"/>
      <c r="C59" s="1" t="s">
        <v>69</v>
      </c>
      <c r="D59" s="14">
        <v>0</v>
      </c>
      <c r="E59" s="59"/>
    </row>
    <row r="60" spans="2:5" ht="14" thickBot="1" x14ac:dyDescent="0.2">
      <c r="B60" s="56"/>
      <c r="C60" s="8" t="s">
        <v>16</v>
      </c>
      <c r="D60" s="15">
        <v>132</v>
      </c>
      <c r="E60" s="61"/>
    </row>
    <row r="61" spans="2:5" x14ac:dyDescent="0.15">
      <c r="B61" s="54" t="s">
        <v>17</v>
      </c>
      <c r="C61" s="7" t="s">
        <v>70</v>
      </c>
      <c r="D61" s="12">
        <v>86</v>
      </c>
      <c r="E61" s="58">
        <f>D61+D62+D63+D64+D65</f>
        <v>490</v>
      </c>
    </row>
    <row r="62" spans="2:5" x14ac:dyDescent="0.15">
      <c r="B62" s="55"/>
      <c r="C62" s="1" t="s">
        <v>17</v>
      </c>
      <c r="D62" s="14">
        <v>400</v>
      </c>
      <c r="E62" s="59"/>
    </row>
    <row r="63" spans="2:5" x14ac:dyDescent="0.15">
      <c r="B63" s="55"/>
      <c r="C63" s="1" t="s">
        <v>71</v>
      </c>
      <c r="D63" s="14">
        <v>0</v>
      </c>
      <c r="E63" s="59"/>
    </row>
    <row r="64" spans="2:5" x14ac:dyDescent="0.15">
      <c r="B64" s="55"/>
      <c r="C64" s="1" t="s">
        <v>72</v>
      </c>
      <c r="D64" s="14">
        <v>4</v>
      </c>
      <c r="E64" s="59"/>
    </row>
    <row r="65" spans="2:11" ht="14" thickBot="1" x14ac:dyDescent="0.2">
      <c r="B65" s="56"/>
      <c r="C65" s="8" t="s">
        <v>73</v>
      </c>
      <c r="D65" s="15">
        <v>0</v>
      </c>
      <c r="E65" s="61"/>
    </row>
    <row r="66" spans="2:11" ht="15" thickBot="1" x14ac:dyDescent="0.2">
      <c r="B66" s="5" t="s">
        <v>18</v>
      </c>
      <c r="C66" s="6" t="s">
        <v>18</v>
      </c>
      <c r="D66" s="10">
        <v>0</v>
      </c>
      <c r="E66" s="11">
        <f>D66</f>
        <v>0</v>
      </c>
    </row>
    <row r="67" spans="2:11" ht="15" thickBot="1" x14ac:dyDescent="0.2">
      <c r="B67" s="5" t="s">
        <v>74</v>
      </c>
      <c r="C67" s="6" t="s">
        <v>74</v>
      </c>
      <c r="D67" s="10">
        <v>257</v>
      </c>
      <c r="E67" s="11">
        <f>D67</f>
        <v>257</v>
      </c>
    </row>
    <row r="68" spans="2:11" ht="17" x14ac:dyDescent="0.2">
      <c r="B68" s="20" t="s">
        <v>75</v>
      </c>
      <c r="C68" s="21" t="s">
        <v>75</v>
      </c>
      <c r="D68" s="22">
        <f>SUM(D3:D67)</f>
        <v>35979</v>
      </c>
      <c r="E68" s="20" t="s">
        <v>75</v>
      </c>
    </row>
    <row r="70" spans="2:11" s="32" customFormat="1" ht="15" x14ac:dyDescent="0.2">
      <c r="B70" s="32" t="s">
        <v>158</v>
      </c>
    </row>
    <row r="73" spans="2:11" x14ac:dyDescent="0.15">
      <c r="B73" t="s">
        <v>78</v>
      </c>
      <c r="C73" t="s">
        <v>79</v>
      </c>
      <c r="D73" t="s">
        <v>77</v>
      </c>
      <c r="F73" t="s">
        <v>157</v>
      </c>
      <c r="G73" t="s">
        <v>79</v>
      </c>
      <c r="H73" t="s">
        <v>77</v>
      </c>
      <c r="J73" s="33" t="s">
        <v>159</v>
      </c>
      <c r="K73" t="s">
        <v>161</v>
      </c>
    </row>
    <row r="74" spans="2:11" x14ac:dyDescent="0.15">
      <c r="B74" t="s">
        <v>80</v>
      </c>
      <c r="C74" t="s">
        <v>24</v>
      </c>
      <c r="D74">
        <v>9</v>
      </c>
      <c r="F74" t="s">
        <v>99</v>
      </c>
      <c r="G74" t="s">
        <v>24</v>
      </c>
      <c r="H74">
        <v>254</v>
      </c>
      <c r="J74" s="34" t="s">
        <v>99</v>
      </c>
      <c r="K74">
        <v>254</v>
      </c>
    </row>
    <row r="75" spans="2:11" x14ac:dyDescent="0.15">
      <c r="B75" t="s">
        <v>81</v>
      </c>
      <c r="C75" t="s">
        <v>24</v>
      </c>
      <c r="D75">
        <v>17</v>
      </c>
      <c r="F75" t="s">
        <v>155</v>
      </c>
      <c r="G75" t="s">
        <v>24</v>
      </c>
      <c r="H75">
        <v>210</v>
      </c>
      <c r="J75" s="34" t="s">
        <v>155</v>
      </c>
      <c r="K75">
        <v>1648</v>
      </c>
    </row>
    <row r="76" spans="2:11" x14ac:dyDescent="0.15">
      <c r="B76" t="s">
        <v>82</v>
      </c>
      <c r="C76" t="s">
        <v>24</v>
      </c>
      <c r="D76">
        <v>5</v>
      </c>
      <c r="F76" t="s">
        <v>155</v>
      </c>
      <c r="G76" t="s">
        <v>24</v>
      </c>
      <c r="H76">
        <v>1438</v>
      </c>
      <c r="J76" s="34" t="s">
        <v>149</v>
      </c>
      <c r="K76">
        <v>1208</v>
      </c>
    </row>
    <row r="77" spans="2:11" x14ac:dyDescent="0.15">
      <c r="B77" t="s">
        <v>83</v>
      </c>
      <c r="C77" t="s">
        <v>24</v>
      </c>
      <c r="D77">
        <v>83</v>
      </c>
      <c r="F77" t="s">
        <v>149</v>
      </c>
      <c r="G77" t="s">
        <v>24</v>
      </c>
      <c r="H77">
        <v>132</v>
      </c>
      <c r="J77" s="34" t="s">
        <v>147</v>
      </c>
      <c r="K77">
        <v>203</v>
      </c>
    </row>
    <row r="78" spans="2:11" x14ac:dyDescent="0.15">
      <c r="B78" t="s">
        <v>84</v>
      </c>
      <c r="C78" t="s">
        <v>24</v>
      </c>
      <c r="D78">
        <v>165</v>
      </c>
      <c r="F78" t="s">
        <v>149</v>
      </c>
      <c r="G78" t="s">
        <v>24</v>
      </c>
      <c r="H78">
        <v>1076</v>
      </c>
      <c r="J78" s="34" t="s">
        <v>145</v>
      </c>
      <c r="K78">
        <v>300</v>
      </c>
    </row>
    <row r="79" spans="2:11" x14ac:dyDescent="0.15">
      <c r="B79" t="s">
        <v>85</v>
      </c>
      <c r="C79" t="s">
        <v>24</v>
      </c>
      <c r="D79">
        <v>9</v>
      </c>
      <c r="F79" t="s">
        <v>147</v>
      </c>
      <c r="G79" t="s">
        <v>24</v>
      </c>
      <c r="H79">
        <v>58</v>
      </c>
      <c r="J79" s="34" t="s">
        <v>146</v>
      </c>
      <c r="K79">
        <v>56</v>
      </c>
    </row>
    <row r="80" spans="2:11" x14ac:dyDescent="0.15">
      <c r="B80" t="s">
        <v>86</v>
      </c>
      <c r="C80" t="s">
        <v>24</v>
      </c>
      <c r="D80">
        <v>78</v>
      </c>
      <c r="F80" t="s">
        <v>147</v>
      </c>
      <c r="G80" t="s">
        <v>24</v>
      </c>
      <c r="H80">
        <v>145</v>
      </c>
      <c r="J80" s="34" t="s">
        <v>152</v>
      </c>
      <c r="K80">
        <v>326</v>
      </c>
    </row>
    <row r="81" spans="2:11" x14ac:dyDescent="0.15">
      <c r="B81" t="s">
        <v>87</v>
      </c>
      <c r="C81" t="s">
        <v>24</v>
      </c>
      <c r="D81">
        <v>192</v>
      </c>
      <c r="F81" t="s">
        <v>145</v>
      </c>
      <c r="G81" t="s">
        <v>24</v>
      </c>
      <c r="H81">
        <v>2</v>
      </c>
      <c r="J81" s="34" t="s">
        <v>151</v>
      </c>
      <c r="K81">
        <v>11</v>
      </c>
    </row>
    <row r="82" spans="2:11" x14ac:dyDescent="0.15">
      <c r="B82" t="s">
        <v>88</v>
      </c>
      <c r="C82" t="s">
        <v>24</v>
      </c>
      <c r="D82">
        <v>23</v>
      </c>
      <c r="F82" t="s">
        <v>145</v>
      </c>
      <c r="G82" t="s">
        <v>24</v>
      </c>
      <c r="H82">
        <v>105</v>
      </c>
      <c r="J82" s="34" t="s">
        <v>148</v>
      </c>
      <c r="K82">
        <v>831</v>
      </c>
    </row>
    <row r="83" spans="2:11" x14ac:dyDescent="0.15">
      <c r="B83" t="s">
        <v>89</v>
      </c>
      <c r="C83" t="s">
        <v>24</v>
      </c>
      <c r="D83">
        <v>74</v>
      </c>
      <c r="F83" t="s">
        <v>145</v>
      </c>
      <c r="G83" t="s">
        <v>24</v>
      </c>
      <c r="H83">
        <v>192</v>
      </c>
      <c r="J83" s="34" t="s">
        <v>144</v>
      </c>
      <c r="K83">
        <v>936</v>
      </c>
    </row>
    <row r="84" spans="2:11" x14ac:dyDescent="0.15">
      <c r="B84" t="s">
        <v>90</v>
      </c>
      <c r="C84" t="s">
        <v>24</v>
      </c>
      <c r="D84">
        <v>36</v>
      </c>
      <c r="F84" t="s">
        <v>145</v>
      </c>
      <c r="G84" t="s">
        <v>24</v>
      </c>
      <c r="H84">
        <v>1</v>
      </c>
      <c r="J84" s="34" t="s">
        <v>150</v>
      </c>
      <c r="K84">
        <v>504</v>
      </c>
    </row>
    <row r="85" spans="2:11" x14ac:dyDescent="0.15">
      <c r="B85" t="s">
        <v>91</v>
      </c>
      <c r="C85" t="s">
        <v>24</v>
      </c>
      <c r="D85">
        <v>19</v>
      </c>
      <c r="F85" t="s">
        <v>146</v>
      </c>
      <c r="G85" t="s">
        <v>24</v>
      </c>
      <c r="H85">
        <v>9</v>
      </c>
      <c r="J85" s="34" t="s">
        <v>143</v>
      </c>
      <c r="K85">
        <v>2429</v>
      </c>
    </row>
    <row r="86" spans="2:11" x14ac:dyDescent="0.15">
      <c r="B86" t="s">
        <v>92</v>
      </c>
      <c r="C86" t="s">
        <v>24</v>
      </c>
      <c r="D86">
        <v>27</v>
      </c>
      <c r="F86" t="s">
        <v>146</v>
      </c>
      <c r="G86" t="s">
        <v>24</v>
      </c>
      <c r="H86">
        <v>47</v>
      </c>
      <c r="J86" s="34" t="s">
        <v>156</v>
      </c>
      <c r="K86">
        <v>4206</v>
      </c>
    </row>
    <row r="87" spans="2:11" x14ac:dyDescent="0.15">
      <c r="B87" t="s">
        <v>93</v>
      </c>
      <c r="C87" t="s">
        <v>24</v>
      </c>
      <c r="D87">
        <v>1</v>
      </c>
      <c r="F87" t="s">
        <v>152</v>
      </c>
      <c r="G87" t="s">
        <v>24</v>
      </c>
      <c r="H87">
        <v>74</v>
      </c>
      <c r="J87" s="34" t="s">
        <v>154</v>
      </c>
      <c r="K87">
        <v>107</v>
      </c>
    </row>
    <row r="88" spans="2:11" x14ac:dyDescent="0.15">
      <c r="B88" t="s">
        <v>94</v>
      </c>
      <c r="C88" t="s">
        <v>24</v>
      </c>
      <c r="D88">
        <v>1</v>
      </c>
      <c r="F88" t="s">
        <v>152</v>
      </c>
      <c r="G88" t="s">
        <v>24</v>
      </c>
      <c r="H88">
        <v>252</v>
      </c>
      <c r="J88" s="34" t="s">
        <v>153</v>
      </c>
      <c r="K88">
        <v>23561</v>
      </c>
    </row>
    <row r="89" spans="2:11" x14ac:dyDescent="0.15">
      <c r="B89" t="s">
        <v>95</v>
      </c>
      <c r="C89" t="s">
        <v>24</v>
      </c>
      <c r="D89">
        <v>3</v>
      </c>
      <c r="F89" t="s">
        <v>151</v>
      </c>
      <c r="G89" t="s">
        <v>24</v>
      </c>
      <c r="H89">
        <v>4</v>
      </c>
      <c r="J89" s="34" t="s">
        <v>160</v>
      </c>
      <c r="K89">
        <v>36580</v>
      </c>
    </row>
    <row r="90" spans="2:11" x14ac:dyDescent="0.15">
      <c r="B90" t="s">
        <v>96</v>
      </c>
      <c r="C90" t="s">
        <v>24</v>
      </c>
      <c r="D90">
        <v>96</v>
      </c>
      <c r="F90" t="s">
        <v>151</v>
      </c>
      <c r="G90" t="s">
        <v>24</v>
      </c>
      <c r="H90">
        <v>7</v>
      </c>
    </row>
    <row r="91" spans="2:11" x14ac:dyDescent="0.15">
      <c r="B91" t="s">
        <v>97</v>
      </c>
      <c r="C91" t="s">
        <v>24</v>
      </c>
      <c r="D91">
        <v>344</v>
      </c>
      <c r="F91" t="s">
        <v>148</v>
      </c>
      <c r="G91" t="s">
        <v>24</v>
      </c>
      <c r="H91">
        <v>61</v>
      </c>
    </row>
    <row r="92" spans="2:11" x14ac:dyDescent="0.15">
      <c r="B92" t="s">
        <v>98</v>
      </c>
      <c r="C92" t="s">
        <v>24</v>
      </c>
      <c r="D92">
        <v>62</v>
      </c>
      <c r="F92" t="s">
        <v>148</v>
      </c>
      <c r="G92" t="s">
        <v>24</v>
      </c>
      <c r="H92">
        <v>769</v>
      </c>
    </row>
    <row r="93" spans="2:11" x14ac:dyDescent="0.15">
      <c r="B93" t="s">
        <v>99</v>
      </c>
      <c r="C93" t="s">
        <v>24</v>
      </c>
      <c r="D93">
        <v>68</v>
      </c>
      <c r="F93" t="s">
        <v>148</v>
      </c>
      <c r="G93" t="s">
        <v>24</v>
      </c>
      <c r="H93">
        <v>1</v>
      </c>
    </row>
    <row r="94" spans="2:11" x14ac:dyDescent="0.15">
      <c r="B94" t="s">
        <v>100</v>
      </c>
      <c r="C94" t="s">
        <v>24</v>
      </c>
      <c r="D94">
        <v>25</v>
      </c>
      <c r="F94" t="s">
        <v>144</v>
      </c>
      <c r="G94" t="s">
        <v>24</v>
      </c>
      <c r="H94">
        <v>225</v>
      </c>
    </row>
    <row r="95" spans="2:11" x14ac:dyDescent="0.15">
      <c r="B95" t="s">
        <v>101</v>
      </c>
      <c r="C95" t="s">
        <v>24</v>
      </c>
      <c r="D95">
        <v>143</v>
      </c>
      <c r="F95" t="s">
        <v>144</v>
      </c>
      <c r="G95" t="s">
        <v>24</v>
      </c>
      <c r="H95">
        <v>711</v>
      </c>
    </row>
    <row r="96" spans="2:11" x14ac:dyDescent="0.15">
      <c r="B96" t="s">
        <v>102</v>
      </c>
      <c r="C96" t="s">
        <v>24</v>
      </c>
      <c r="D96">
        <v>160</v>
      </c>
      <c r="F96" t="s">
        <v>150</v>
      </c>
      <c r="G96" t="s">
        <v>24</v>
      </c>
      <c r="H96">
        <v>140</v>
      </c>
    </row>
    <row r="97" spans="2:8" x14ac:dyDescent="0.15">
      <c r="B97" t="s">
        <v>103</v>
      </c>
      <c r="C97" t="s">
        <v>24</v>
      </c>
      <c r="D97">
        <v>5</v>
      </c>
      <c r="F97" t="s">
        <v>150</v>
      </c>
      <c r="G97" t="s">
        <v>24</v>
      </c>
      <c r="H97">
        <v>364</v>
      </c>
    </row>
    <row r="98" spans="2:8" x14ac:dyDescent="0.15">
      <c r="B98" t="s">
        <v>104</v>
      </c>
      <c r="C98" t="s">
        <v>24</v>
      </c>
      <c r="D98">
        <v>1</v>
      </c>
      <c r="F98" t="s">
        <v>143</v>
      </c>
      <c r="G98" t="s">
        <v>24</v>
      </c>
      <c r="H98">
        <v>154</v>
      </c>
    </row>
    <row r="99" spans="2:8" x14ac:dyDescent="0.15">
      <c r="B99" t="s">
        <v>105</v>
      </c>
      <c r="C99" t="s">
        <v>24</v>
      </c>
      <c r="D99">
        <v>1</v>
      </c>
      <c r="F99" t="s">
        <v>143</v>
      </c>
      <c r="G99" t="s">
        <v>24</v>
      </c>
      <c r="H99">
        <v>2273</v>
      </c>
    </row>
    <row r="100" spans="2:8" x14ac:dyDescent="0.15">
      <c r="B100" t="s">
        <v>106</v>
      </c>
      <c r="C100" t="s">
        <v>24</v>
      </c>
      <c r="D100">
        <v>2</v>
      </c>
      <c r="F100" t="s">
        <v>143</v>
      </c>
      <c r="G100" t="s">
        <v>24</v>
      </c>
      <c r="H100">
        <v>2</v>
      </c>
    </row>
    <row r="101" spans="2:8" x14ac:dyDescent="0.15">
      <c r="B101" t="s">
        <v>107</v>
      </c>
      <c r="C101" t="s">
        <v>24</v>
      </c>
      <c r="D101">
        <v>3</v>
      </c>
      <c r="F101" t="s">
        <v>156</v>
      </c>
      <c r="G101" t="s">
        <v>24</v>
      </c>
      <c r="H101">
        <v>3</v>
      </c>
    </row>
    <row r="102" spans="2:8" x14ac:dyDescent="0.15">
      <c r="B102" t="s">
        <v>108</v>
      </c>
      <c r="C102" t="s">
        <v>24</v>
      </c>
      <c r="D102">
        <v>17</v>
      </c>
      <c r="F102" t="s">
        <v>156</v>
      </c>
      <c r="G102" t="s">
        <v>24</v>
      </c>
      <c r="H102">
        <v>526</v>
      </c>
    </row>
    <row r="103" spans="2:8" x14ac:dyDescent="0.15">
      <c r="B103" t="s">
        <v>109</v>
      </c>
      <c r="C103" t="s">
        <v>24</v>
      </c>
      <c r="D103">
        <v>145</v>
      </c>
      <c r="F103" t="s">
        <v>156</v>
      </c>
      <c r="G103" t="s">
        <v>24</v>
      </c>
      <c r="H103">
        <v>3676</v>
      </c>
    </row>
    <row r="104" spans="2:8" x14ac:dyDescent="0.15">
      <c r="B104" t="s">
        <v>110</v>
      </c>
      <c r="C104" t="s">
        <v>24</v>
      </c>
      <c r="D104">
        <v>28</v>
      </c>
      <c r="F104" t="s">
        <v>156</v>
      </c>
      <c r="G104" t="s">
        <v>24</v>
      </c>
      <c r="H104">
        <v>1</v>
      </c>
    </row>
    <row r="105" spans="2:8" x14ac:dyDescent="0.15">
      <c r="B105" t="s">
        <v>111</v>
      </c>
      <c r="C105" t="s">
        <v>24</v>
      </c>
      <c r="D105">
        <v>45</v>
      </c>
      <c r="F105" t="s">
        <v>154</v>
      </c>
      <c r="G105" t="s">
        <v>24</v>
      </c>
      <c r="H105">
        <v>33</v>
      </c>
    </row>
    <row r="106" spans="2:8" x14ac:dyDescent="0.15">
      <c r="B106" t="s">
        <v>112</v>
      </c>
      <c r="C106" t="s">
        <v>24</v>
      </c>
      <c r="D106">
        <v>6</v>
      </c>
      <c r="F106" t="s">
        <v>154</v>
      </c>
      <c r="G106" t="s">
        <v>24</v>
      </c>
      <c r="H106">
        <v>74</v>
      </c>
    </row>
    <row r="107" spans="2:8" x14ac:dyDescent="0.15">
      <c r="B107" t="s">
        <v>113</v>
      </c>
      <c r="C107" t="s">
        <v>24</v>
      </c>
      <c r="D107">
        <v>216</v>
      </c>
      <c r="F107" t="s">
        <v>153</v>
      </c>
      <c r="G107" t="s">
        <v>24</v>
      </c>
      <c r="H107">
        <v>2186</v>
      </c>
    </row>
    <row r="108" spans="2:8" x14ac:dyDescent="0.15">
      <c r="B108" t="s">
        <v>114</v>
      </c>
      <c r="C108" t="s">
        <v>24</v>
      </c>
      <c r="D108">
        <v>15</v>
      </c>
      <c r="F108" t="s">
        <v>153</v>
      </c>
      <c r="G108" t="s">
        <v>24</v>
      </c>
      <c r="H108">
        <v>21370</v>
      </c>
    </row>
    <row r="109" spans="2:8" x14ac:dyDescent="0.15">
      <c r="B109" t="s">
        <v>115</v>
      </c>
      <c r="C109" t="s">
        <v>24</v>
      </c>
      <c r="D109">
        <v>3</v>
      </c>
      <c r="F109" t="s">
        <v>153</v>
      </c>
      <c r="G109" t="s">
        <v>24</v>
      </c>
      <c r="H109">
        <v>2</v>
      </c>
    </row>
    <row r="110" spans="2:8" x14ac:dyDescent="0.15">
      <c r="B110" t="s">
        <v>116</v>
      </c>
      <c r="C110" t="s">
        <v>24</v>
      </c>
      <c r="D110">
        <v>10</v>
      </c>
      <c r="F110" t="s">
        <v>153</v>
      </c>
      <c r="G110" t="s">
        <v>24</v>
      </c>
      <c r="H110">
        <v>3</v>
      </c>
    </row>
    <row r="111" spans="2:8" x14ac:dyDescent="0.15">
      <c r="B111" t="s">
        <v>117</v>
      </c>
      <c r="C111" t="s">
        <v>24</v>
      </c>
      <c r="D111">
        <v>5</v>
      </c>
    </row>
    <row r="112" spans="2:8" x14ac:dyDescent="0.15">
      <c r="B112" t="s">
        <v>118</v>
      </c>
      <c r="C112" t="s">
        <v>24</v>
      </c>
      <c r="D112">
        <v>2</v>
      </c>
    </row>
    <row r="113" spans="2:4" x14ac:dyDescent="0.15">
      <c r="B113" t="s">
        <v>119</v>
      </c>
      <c r="C113" t="s">
        <v>24</v>
      </c>
      <c r="D113">
        <v>250</v>
      </c>
    </row>
    <row r="114" spans="2:4" x14ac:dyDescent="0.15">
      <c r="B114" t="s">
        <v>120</v>
      </c>
      <c r="C114" t="s">
        <v>24</v>
      </c>
      <c r="D114">
        <v>64</v>
      </c>
    </row>
    <row r="115" spans="2:4" x14ac:dyDescent="0.15">
      <c r="B115" t="s">
        <v>121</v>
      </c>
      <c r="C115" t="s">
        <v>24</v>
      </c>
      <c r="D115">
        <v>42</v>
      </c>
    </row>
    <row r="116" spans="2:4" x14ac:dyDescent="0.15">
      <c r="B116" t="s">
        <v>122</v>
      </c>
      <c r="C116" t="s">
        <v>24</v>
      </c>
      <c r="D116">
        <v>12</v>
      </c>
    </row>
    <row r="117" spans="2:4" x14ac:dyDescent="0.15">
      <c r="B117" t="s">
        <v>123</v>
      </c>
      <c r="C117" t="s">
        <v>24</v>
      </c>
      <c r="D117">
        <v>209</v>
      </c>
    </row>
    <row r="118" spans="2:4" x14ac:dyDescent="0.15">
      <c r="B118" t="s">
        <v>124</v>
      </c>
      <c r="C118" t="s">
        <v>24</v>
      </c>
      <c r="D118">
        <v>4</v>
      </c>
    </row>
    <row r="119" spans="2:4" x14ac:dyDescent="0.15">
      <c r="B119" t="s">
        <v>125</v>
      </c>
      <c r="C119" t="s">
        <v>24</v>
      </c>
      <c r="D119">
        <v>26</v>
      </c>
    </row>
    <row r="120" spans="2:4" x14ac:dyDescent="0.15">
      <c r="B120" t="s">
        <v>126</v>
      </c>
      <c r="C120" t="s">
        <v>24</v>
      </c>
      <c r="D120">
        <v>1</v>
      </c>
    </row>
    <row r="121" spans="2:4" x14ac:dyDescent="0.15">
      <c r="B121" t="s">
        <v>127</v>
      </c>
      <c r="C121" t="s">
        <v>24</v>
      </c>
      <c r="D121">
        <v>159</v>
      </c>
    </row>
    <row r="122" spans="2:4" x14ac:dyDescent="0.15">
      <c r="B122" t="s">
        <v>128</v>
      </c>
      <c r="C122" t="s">
        <v>24</v>
      </c>
      <c r="D122">
        <v>1</v>
      </c>
    </row>
    <row r="123" spans="2:4" x14ac:dyDescent="0.15">
      <c r="B123" t="s">
        <v>129</v>
      </c>
      <c r="C123" t="s">
        <v>24</v>
      </c>
      <c r="D123">
        <v>1</v>
      </c>
    </row>
    <row r="124" spans="2:4" x14ac:dyDescent="0.15">
      <c r="B124" t="s">
        <v>130</v>
      </c>
      <c r="C124" t="s">
        <v>24</v>
      </c>
      <c r="D124">
        <v>1</v>
      </c>
    </row>
    <row r="125" spans="2:4" x14ac:dyDescent="0.15">
      <c r="B125" t="s">
        <v>131</v>
      </c>
      <c r="C125" t="s">
        <v>24</v>
      </c>
      <c r="D125">
        <v>277</v>
      </c>
    </row>
    <row r="126" spans="2:4" x14ac:dyDescent="0.15">
      <c r="B126" t="s">
        <v>132</v>
      </c>
      <c r="C126" t="s">
        <v>24</v>
      </c>
      <c r="D126">
        <v>136</v>
      </c>
    </row>
    <row r="127" spans="2:4" x14ac:dyDescent="0.15">
      <c r="B127" t="s">
        <v>133</v>
      </c>
      <c r="C127" t="s">
        <v>24</v>
      </c>
      <c r="D127">
        <v>171</v>
      </c>
    </row>
    <row r="128" spans="2:4" x14ac:dyDescent="0.15">
      <c r="B128" t="s">
        <v>134</v>
      </c>
      <c r="C128" t="s">
        <v>24</v>
      </c>
      <c r="D128">
        <v>2</v>
      </c>
    </row>
    <row r="129" spans="2:4" x14ac:dyDescent="0.15">
      <c r="B129" t="s">
        <v>135</v>
      </c>
      <c r="C129" t="s">
        <v>24</v>
      </c>
      <c r="D129">
        <v>3</v>
      </c>
    </row>
    <row r="130" spans="2:4" x14ac:dyDescent="0.15">
      <c r="B130" t="s">
        <v>136</v>
      </c>
      <c r="C130" t="s">
        <v>24</v>
      </c>
      <c r="D130">
        <v>103</v>
      </c>
    </row>
    <row r="131" spans="2:4" x14ac:dyDescent="0.15">
      <c r="B131" t="s">
        <v>137</v>
      </c>
      <c r="C131" t="s">
        <v>24</v>
      </c>
      <c r="D131">
        <v>2</v>
      </c>
    </row>
    <row r="132" spans="2:4" x14ac:dyDescent="0.15">
      <c r="B132" t="s">
        <v>138</v>
      </c>
      <c r="C132" t="s">
        <v>24</v>
      </c>
      <c r="D132">
        <v>6</v>
      </c>
    </row>
    <row r="133" spans="2:4" x14ac:dyDescent="0.15">
      <c r="B133" t="s">
        <v>139</v>
      </c>
      <c r="C133" t="s">
        <v>24</v>
      </c>
      <c r="D133">
        <v>13</v>
      </c>
    </row>
    <row r="134" spans="2:4" x14ac:dyDescent="0.15">
      <c r="B134" t="s">
        <v>140</v>
      </c>
      <c r="C134" t="s">
        <v>24</v>
      </c>
      <c r="D134">
        <v>305</v>
      </c>
    </row>
    <row r="135" spans="2:4" x14ac:dyDescent="0.15">
      <c r="B135" t="s">
        <v>131</v>
      </c>
      <c r="C135" t="s">
        <v>24</v>
      </c>
      <c r="D135">
        <v>2273</v>
      </c>
    </row>
    <row r="136" spans="2:4" x14ac:dyDescent="0.15">
      <c r="B136" t="s">
        <v>113</v>
      </c>
      <c r="C136" t="s">
        <v>24</v>
      </c>
      <c r="D136">
        <v>377</v>
      </c>
    </row>
    <row r="137" spans="2:4" x14ac:dyDescent="0.15">
      <c r="B137" t="s">
        <v>85</v>
      </c>
      <c r="C137" t="s">
        <v>24</v>
      </c>
      <c r="D137">
        <v>68</v>
      </c>
    </row>
    <row r="138" spans="2:4" x14ac:dyDescent="0.15">
      <c r="B138" t="s">
        <v>121</v>
      </c>
      <c r="C138" t="s">
        <v>24</v>
      </c>
      <c r="D138">
        <v>33</v>
      </c>
    </row>
    <row r="139" spans="2:4" x14ac:dyDescent="0.15">
      <c r="B139" t="s">
        <v>140</v>
      </c>
      <c r="C139" t="s">
        <v>24</v>
      </c>
      <c r="D139">
        <v>21251</v>
      </c>
    </row>
    <row r="140" spans="2:4" x14ac:dyDescent="0.15">
      <c r="B140" t="s">
        <v>120</v>
      </c>
      <c r="C140" t="s">
        <v>24</v>
      </c>
      <c r="D140">
        <v>75</v>
      </c>
    </row>
    <row r="141" spans="2:4" x14ac:dyDescent="0.15">
      <c r="B141" t="s">
        <v>90</v>
      </c>
      <c r="C141" t="s">
        <v>24</v>
      </c>
      <c r="D141">
        <v>40</v>
      </c>
    </row>
    <row r="142" spans="2:4" x14ac:dyDescent="0.15">
      <c r="B142" t="s">
        <v>100</v>
      </c>
      <c r="C142" t="s">
        <v>24</v>
      </c>
      <c r="D142">
        <v>7</v>
      </c>
    </row>
    <row r="143" spans="2:4" x14ac:dyDescent="0.15">
      <c r="B143" t="s">
        <v>101</v>
      </c>
      <c r="C143" t="s">
        <v>24</v>
      </c>
      <c r="D143">
        <v>82</v>
      </c>
    </row>
    <row r="144" spans="2:4" x14ac:dyDescent="0.15">
      <c r="B144" t="s">
        <v>86</v>
      </c>
      <c r="C144" t="s">
        <v>24</v>
      </c>
      <c r="D144">
        <v>50</v>
      </c>
    </row>
    <row r="145" spans="2:4" x14ac:dyDescent="0.15">
      <c r="B145" t="s">
        <v>83</v>
      </c>
      <c r="C145" t="s">
        <v>24</v>
      </c>
      <c r="D145">
        <v>767</v>
      </c>
    </row>
    <row r="146" spans="2:4" x14ac:dyDescent="0.15">
      <c r="B146" t="s">
        <v>139</v>
      </c>
      <c r="C146" t="s">
        <v>24</v>
      </c>
      <c r="D146">
        <v>49</v>
      </c>
    </row>
    <row r="147" spans="2:4" x14ac:dyDescent="0.15">
      <c r="B147" t="s">
        <v>102</v>
      </c>
      <c r="C147" t="s">
        <v>24</v>
      </c>
      <c r="D147">
        <v>769</v>
      </c>
    </row>
    <row r="148" spans="2:4" x14ac:dyDescent="0.15">
      <c r="B148" t="s">
        <v>96</v>
      </c>
      <c r="C148" t="s">
        <v>24</v>
      </c>
      <c r="D148">
        <v>238</v>
      </c>
    </row>
    <row r="149" spans="2:4" x14ac:dyDescent="0.15">
      <c r="B149" t="s">
        <v>84</v>
      </c>
      <c r="C149" t="s">
        <v>24</v>
      </c>
      <c r="D149">
        <v>1076</v>
      </c>
    </row>
    <row r="150" spans="2:4" x14ac:dyDescent="0.15">
      <c r="B150" t="s">
        <v>132</v>
      </c>
      <c r="C150" t="s">
        <v>24</v>
      </c>
      <c r="D150">
        <v>188</v>
      </c>
    </row>
    <row r="151" spans="2:4" x14ac:dyDescent="0.15">
      <c r="B151" t="s">
        <v>99</v>
      </c>
      <c r="C151" t="s">
        <v>24</v>
      </c>
      <c r="D151">
        <v>254</v>
      </c>
    </row>
    <row r="152" spans="2:4" x14ac:dyDescent="0.15">
      <c r="B152" t="s">
        <v>141</v>
      </c>
      <c r="C152" t="s">
        <v>24</v>
      </c>
      <c r="D152">
        <v>2</v>
      </c>
    </row>
    <row r="153" spans="2:4" x14ac:dyDescent="0.15">
      <c r="B153" t="s">
        <v>97</v>
      </c>
      <c r="C153" t="s">
        <v>24</v>
      </c>
      <c r="D153">
        <v>902</v>
      </c>
    </row>
    <row r="154" spans="2:4" x14ac:dyDescent="0.15">
      <c r="B154" t="s">
        <v>109</v>
      </c>
      <c r="C154" t="s">
        <v>24</v>
      </c>
      <c r="D154">
        <v>569</v>
      </c>
    </row>
    <row r="155" spans="2:4" x14ac:dyDescent="0.15">
      <c r="B155" t="s">
        <v>133</v>
      </c>
      <c r="C155" t="s">
        <v>24</v>
      </c>
      <c r="D155">
        <v>1988</v>
      </c>
    </row>
    <row r="156" spans="2:4" x14ac:dyDescent="0.15">
      <c r="B156" t="s">
        <v>117</v>
      </c>
      <c r="C156" t="s">
        <v>24</v>
      </c>
      <c r="D156">
        <v>29</v>
      </c>
    </row>
    <row r="157" spans="2:4" x14ac:dyDescent="0.15">
      <c r="B157" t="s">
        <v>125</v>
      </c>
      <c r="C157" t="s">
        <v>24</v>
      </c>
      <c r="D157">
        <v>31</v>
      </c>
    </row>
    <row r="158" spans="2:4" x14ac:dyDescent="0.15">
      <c r="B158" t="s">
        <v>110</v>
      </c>
      <c r="C158" t="s">
        <v>24</v>
      </c>
      <c r="D158">
        <v>14</v>
      </c>
    </row>
    <row r="159" spans="2:4" x14ac:dyDescent="0.15">
      <c r="B159" t="s">
        <v>112</v>
      </c>
      <c r="C159" t="s">
        <v>24</v>
      </c>
      <c r="D159">
        <v>2</v>
      </c>
    </row>
    <row r="160" spans="2:4" x14ac:dyDescent="0.15">
      <c r="B160" t="s">
        <v>98</v>
      </c>
      <c r="C160" t="s">
        <v>24</v>
      </c>
      <c r="D160">
        <v>25</v>
      </c>
    </row>
    <row r="161" spans="2:4" x14ac:dyDescent="0.15">
      <c r="B161" t="s">
        <v>89</v>
      </c>
      <c r="C161" t="s">
        <v>24</v>
      </c>
      <c r="D161">
        <v>77</v>
      </c>
    </row>
    <row r="162" spans="2:4" x14ac:dyDescent="0.15">
      <c r="B162" t="s">
        <v>136</v>
      </c>
      <c r="C162" t="s">
        <v>24</v>
      </c>
      <c r="D162">
        <v>294</v>
      </c>
    </row>
    <row r="163" spans="2:4" x14ac:dyDescent="0.15">
      <c r="B163" t="s">
        <v>142</v>
      </c>
      <c r="C163" t="s">
        <v>24</v>
      </c>
      <c r="D163">
        <v>1</v>
      </c>
    </row>
    <row r="164" spans="2:4" x14ac:dyDescent="0.15">
      <c r="B164" t="s">
        <v>119</v>
      </c>
      <c r="C164" t="s">
        <v>24</v>
      </c>
      <c r="D164">
        <v>626</v>
      </c>
    </row>
    <row r="165" spans="2:4" x14ac:dyDescent="0.15">
      <c r="B165" t="s">
        <v>87</v>
      </c>
      <c r="C165" t="s">
        <v>24</v>
      </c>
      <c r="D165">
        <v>70</v>
      </c>
    </row>
    <row r="166" spans="2:4" x14ac:dyDescent="0.15">
      <c r="B166" t="s">
        <v>88</v>
      </c>
      <c r="C166" t="s">
        <v>24</v>
      </c>
      <c r="D166">
        <v>16</v>
      </c>
    </row>
    <row r="167" spans="2:4" x14ac:dyDescent="0.15">
      <c r="B167" t="s">
        <v>127</v>
      </c>
      <c r="C167" t="s">
        <v>24</v>
      </c>
      <c r="D167">
        <v>117</v>
      </c>
    </row>
    <row r="168" spans="2:4" x14ac:dyDescent="0.15">
      <c r="B168" t="s">
        <v>123</v>
      </c>
      <c r="C168" t="s">
        <v>24</v>
      </c>
      <c r="D168">
        <v>288</v>
      </c>
    </row>
    <row r="169" spans="2:4" x14ac:dyDescent="0.15">
      <c r="D169">
        <f>SUM(D74:D168)</f>
        <v>36580</v>
      </c>
    </row>
  </sheetData>
  <sortState xmlns:xlrd2="http://schemas.microsoft.com/office/spreadsheetml/2017/richdata2" ref="F74:H110">
    <sortCondition ref="F74:F110"/>
  </sortState>
  <mergeCells count="24">
    <mergeCell ref="E46:E53"/>
    <mergeCell ref="E54:E60"/>
    <mergeCell ref="E61:E65"/>
    <mergeCell ref="B61:B65"/>
    <mergeCell ref="E4:E5"/>
    <mergeCell ref="E6:E9"/>
    <mergeCell ref="E10:E12"/>
    <mergeCell ref="E13:E15"/>
    <mergeCell ref="E17:E20"/>
    <mergeCell ref="E21:E28"/>
    <mergeCell ref="E29:E33"/>
    <mergeCell ref="E34:E39"/>
    <mergeCell ref="E40:E45"/>
    <mergeCell ref="B21:B28"/>
    <mergeCell ref="B29:B33"/>
    <mergeCell ref="B34:B39"/>
    <mergeCell ref="B40:B45"/>
    <mergeCell ref="B46:B53"/>
    <mergeCell ref="B54:B60"/>
    <mergeCell ref="B4:B5"/>
    <mergeCell ref="B6:B9"/>
    <mergeCell ref="B10:B12"/>
    <mergeCell ref="B13:B15"/>
    <mergeCell ref="B17:B20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 2</vt:lpstr>
      <vt:lpstr>Hoja1</vt:lpstr>
      <vt:lpstr>'Port 2'!Área_de_impresión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Marjorie Campos Gómez</cp:lastModifiedBy>
  <cp:lastPrinted>2023-06-15T20:26:41Z</cp:lastPrinted>
  <dcterms:created xsi:type="dcterms:W3CDTF">1999-03-02T12:31:52Z</dcterms:created>
  <dcterms:modified xsi:type="dcterms:W3CDTF">2024-06-21T16:30:55Z</dcterms:modified>
</cp:coreProperties>
</file>